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521" windowWidth="19320" windowHeight="12795" tabRatio="714" activeTab="0"/>
  </bookViews>
  <sheets>
    <sheet name="Bienvenue" sheetId="1" r:id="rId1"/>
    <sheet name="Critères géographiques" sheetId="2" r:id="rId2"/>
    <sheet name="Maison sans dépendances" sheetId="3" r:id="rId3"/>
    <sheet name="Maison avec dépedances" sheetId="4" r:id="rId4"/>
  </sheets>
  <definedNames/>
  <calcPr fullCalcOnLoad="1"/>
</workbook>
</file>

<file path=xl/sharedStrings.xml><?xml version="1.0" encoding="utf-8"?>
<sst xmlns="http://schemas.openxmlformats.org/spreadsheetml/2006/main" count="239" uniqueCount="106">
  <si>
    <t>Critères de sélection</t>
  </si>
  <si>
    <t>Calme</t>
  </si>
  <si>
    <t>Cheminée</t>
  </si>
  <si>
    <t>Grand séjour</t>
  </si>
  <si>
    <t>Confort</t>
  </si>
  <si>
    <t>Cave</t>
  </si>
  <si>
    <t>Note</t>
  </si>
  <si>
    <t>Lumineux /ensoleillé</t>
  </si>
  <si>
    <t>Barème</t>
  </si>
  <si>
    <t>Pondération</t>
  </si>
  <si>
    <t>Note pondérée</t>
  </si>
  <si>
    <t>Descriptif</t>
  </si>
  <si>
    <t>Critères financiers</t>
  </si>
  <si>
    <t>TOTAL</t>
  </si>
  <si>
    <t>Sous Total</t>
  </si>
  <si>
    <t>Montant des taxes</t>
  </si>
  <si>
    <t>Adresse</t>
  </si>
  <si>
    <t>Année de construction</t>
  </si>
  <si>
    <t>N = 0/10 S= 10/10 
O= 8/10 E=6/10</t>
  </si>
  <si>
    <t>Moyenne=</t>
  </si>
  <si>
    <t>Oui=10 Non=0/10</t>
  </si>
  <si>
    <t>Moyenne =</t>
  </si>
  <si>
    <t>Orientation</t>
  </si>
  <si>
    <t>Vue</t>
  </si>
  <si>
    <t>Nombre de niveau</t>
  </si>
  <si>
    <t>Jardin</t>
  </si>
  <si>
    <t>Etat ext de la maison</t>
  </si>
  <si>
    <t>Etat du toît</t>
  </si>
  <si>
    <t>Etat intérieur</t>
  </si>
  <si>
    <t>1 ou 2 =10/10 
3 =3/10</t>
  </si>
  <si>
    <r>
      <t xml:space="preserve">Prix </t>
    </r>
    <r>
      <rPr>
        <b/>
        <sz val="10"/>
        <color indexed="10"/>
        <rFont val="Verdana"/>
        <family val="2"/>
      </rPr>
      <t xml:space="preserve">sans travaux </t>
    </r>
    <r>
      <rPr>
        <sz val="10"/>
        <color indexed="10"/>
        <rFont val="Verdana"/>
        <family val="2"/>
      </rPr>
      <t>de 
rénovation</t>
    </r>
  </si>
  <si>
    <t>Environnement immédiat</t>
  </si>
  <si>
    <t>Distance de la mer</t>
  </si>
  <si>
    <t>moins de 500m = 10/10
entre 500m et 2km = 9/10
entre 2km et 5km = 7/10
entre 5km et 10 km = 5/10
entre 10km et 20km = 3/10</t>
  </si>
  <si>
    <t>bords de rance = 10/10
100m = 9/10
300= 8/10
500= 6/10
1km= 5/10
plus d'1 km = 3/10</t>
  </si>
  <si>
    <t>1000€=6/10</t>
  </si>
  <si>
    <t>Vue dégagée et sur 
mer ou rance =10/10
Vue dégagée sur campagne = 8/10</t>
  </si>
  <si>
    <t>40m=5/10</t>
  </si>
  <si>
    <t>Si maison à moins de 
1km de la mer = 1000m2 minimum</t>
  </si>
  <si>
    <t>Si maison à  5km et plus de la mer = 3000m2 minimum</t>
  </si>
  <si>
    <t>Gaz = 10/10
Fuel = 5/10
Electrique = 3/10</t>
  </si>
  <si>
    <t>Chauffage</t>
  </si>
  <si>
    <t>Stationnement privé</t>
  </si>
  <si>
    <t>Garage=10/10 
Cours (ou équivalent)=7/10 Rue=3/1O</t>
  </si>
  <si>
    <t>Huisserie</t>
  </si>
  <si>
    <t>Double vitrage = 10/10
Simple vitrage = 5/10
Vieille structure = 2/10</t>
  </si>
  <si>
    <t>Surface (180 m2 mini)</t>
  </si>
  <si>
    <t>Disposition intérieur</t>
  </si>
  <si>
    <t>Etat général</t>
  </si>
  <si>
    <t>330=3/10 310=4/10 
300=5/10 280=6/10
270=7/10 260=8/10
250=9/10 240=10/10</t>
  </si>
  <si>
    <t xml:space="preserve">230=3/10 220=4/10 
210=5/10 200=6/10
190=7/10 180=8/10
160=10/10 </t>
  </si>
  <si>
    <t>Etat général maison</t>
  </si>
  <si>
    <t>Etat général dépendances</t>
  </si>
  <si>
    <t>Nombre de dépendances</t>
  </si>
  <si>
    <t xml:space="preserve">Etat ext </t>
  </si>
  <si>
    <t>m2 potentiels</t>
  </si>
  <si>
    <t>Raccordement EDF</t>
  </si>
  <si>
    <t>Raccordement eau</t>
  </si>
  <si>
    <t>fosse septique = 5/10
tout à l'égout = 10/10</t>
  </si>
  <si>
    <t>1 = zone prioritaire</t>
  </si>
  <si>
    <t>4 = zone secondaire</t>
  </si>
  <si>
    <t>Zone 1 = 10/10
Zone 2 = 8/10
Zone 3 = 6/10
Zone 4 = 4/10</t>
  </si>
  <si>
    <t>Assainissement</t>
  </si>
  <si>
    <t>Superbe longère  sur un terrain de 1,5 hectare. A 2h30 de Paris. Idéale maison de famille
Référence : REF12345
http://www.mamaisondecharme.com</t>
  </si>
  <si>
    <t>300K€=3/10 280K€=4/10 
270K€=5/10 260K€=6/10
230K€=7/10 220K€=8/10
200K€=9/10 180K€=10/10</t>
  </si>
  <si>
    <t xml:space="preserve">250K€=3/10 230K€=4/10 
220K€=5/10 210K€=6/10
180K€=7/10 170K€=8/10
150K€=10/10 </t>
  </si>
  <si>
    <t>Bonjour,</t>
  </si>
  <si>
    <t>Onglet de bienvenue, vous êtes actuellement dessus</t>
  </si>
  <si>
    <r>
      <t>Onglet "Critères géographique"</t>
    </r>
    <r>
      <rPr>
        <sz val="12"/>
        <color indexed="9"/>
        <rFont val="Verdana"/>
        <family val="2"/>
      </rPr>
      <t>, pour vous aidez à définir des priorités dans vos zones de recherches</t>
    </r>
  </si>
  <si>
    <t>C'est à vous de jouer !</t>
  </si>
  <si>
    <t>C'est à vous de le paramètrer en fonction de votre projet immobilier.</t>
  </si>
  <si>
    <t>Vous trouverez  4 onglets en bas de page :</t>
  </si>
  <si>
    <t>Annonces Fermes et Longères</t>
  </si>
  <si>
    <t>Annonces Demeures de Caractère</t>
  </si>
  <si>
    <t>Annonces Maisons de Charme</t>
  </si>
  <si>
    <t>Annonces Propriétés et Domaines</t>
  </si>
  <si>
    <t>Mon projet immo : Où s'installer ?</t>
  </si>
  <si>
    <t>Mon projet immo : Les critères de sélection</t>
  </si>
  <si>
    <t>Mon projet immo : Plan de financement</t>
  </si>
  <si>
    <t>Nous connaître</t>
  </si>
  <si>
    <t>Le Label Qualité</t>
  </si>
  <si>
    <t>Contact</t>
  </si>
  <si>
    <t>Onglet "Critères géographique"</t>
  </si>
  <si>
    <t>Onglet "Maisons sans dépendances"</t>
  </si>
  <si>
    <t>Onglet "Maisons avec dépendances"</t>
  </si>
  <si>
    <t>Onglet Bienvenue</t>
  </si>
  <si>
    <t>Onglet 
"Maisons avec dépendances"</t>
  </si>
  <si>
    <t>Onglet 
"Critères géographique"</t>
  </si>
  <si>
    <t>Onglet 
"Bienvenue"</t>
  </si>
  <si>
    <t>Onglet 
"Maisons sans dépendances"</t>
  </si>
  <si>
    <t>Superbe longère  sur un terrain de 1,5 hectare. A 2h30 de Paris Avec nombreuses dépendance. Idéale maison de famille. Référence : REF12345
http://www.mamaisondecharme.com</t>
  </si>
  <si>
    <r>
      <t xml:space="preserve">Charme 
</t>
    </r>
    <r>
      <rPr>
        <i/>
        <sz val="10"/>
        <color indexed="10"/>
        <rFont val="Verdana"/>
        <family val="2"/>
      </rPr>
      <t>(vieille maison en pierre)</t>
    </r>
  </si>
  <si>
    <r>
      <t xml:space="preserve">Chambres 4 chbres mini
</t>
    </r>
    <r>
      <rPr>
        <i/>
        <sz val="10"/>
        <color indexed="10"/>
        <rFont val="Verdana"/>
        <family val="2"/>
      </rPr>
      <t>(ou potentielles)</t>
    </r>
  </si>
  <si>
    <r>
      <t xml:space="preserve">Zone géographique
</t>
    </r>
    <r>
      <rPr>
        <i/>
        <sz val="10"/>
        <color indexed="10"/>
        <rFont val="Verdana"/>
        <family val="2"/>
      </rPr>
      <t>(Cf. onglet critères géo)</t>
    </r>
  </si>
  <si>
    <r>
      <t xml:space="preserve">Distance de la Rance
</t>
    </r>
    <r>
      <rPr>
        <i/>
        <sz val="10"/>
        <color indexed="10"/>
        <rFont val="Verdana"/>
        <family val="2"/>
      </rPr>
      <t>(critère applicable si 
inférieur à 2km et si mer à plus de 10Km)</t>
    </r>
  </si>
  <si>
    <r>
      <t xml:space="preserve">Prix </t>
    </r>
    <r>
      <rPr>
        <b/>
        <sz val="10"/>
        <color indexed="10"/>
        <rFont val="Verdana"/>
        <family val="2"/>
      </rPr>
      <t>avec travaux</t>
    </r>
    <r>
      <rPr>
        <sz val="10"/>
        <color indexed="10"/>
        <rFont val="Verdana"/>
        <family val="2"/>
      </rPr>
      <t xml:space="preserve"> de 
rénovation 
</t>
    </r>
    <r>
      <rPr>
        <i/>
        <sz val="10"/>
        <color indexed="10"/>
        <rFont val="Verdana"/>
        <family val="2"/>
      </rPr>
      <t>(sur base de 100K€)</t>
    </r>
  </si>
  <si>
    <r>
      <t xml:space="preserve">Prix </t>
    </r>
    <r>
      <rPr>
        <b/>
        <sz val="10"/>
        <color indexed="10"/>
        <rFont val="Verdana"/>
        <family val="2"/>
      </rPr>
      <t>avec travaux</t>
    </r>
    <r>
      <rPr>
        <sz val="10"/>
        <color indexed="10"/>
        <rFont val="Verdana"/>
        <family val="2"/>
      </rPr>
      <t xml:space="preserve"> de 
rénovation 
</t>
    </r>
    <r>
      <rPr>
        <i/>
        <sz val="10"/>
        <color indexed="10"/>
        <rFont val="Verdana"/>
        <family val="2"/>
      </rPr>
      <t>(sur base de 50K€)</t>
    </r>
  </si>
  <si>
    <t>Le comparateur immobilier va vous permettre d'enregistrer vos propres critères de sélection.</t>
  </si>
  <si>
    <t>Accès à Google Map</t>
  </si>
  <si>
    <t>* Cette application est soumise à la législation des droits d'auteur. En aucun cas elle ne peut être réutilisée à des fins commerciales. Elle est l'entière propriété de Cyril du Plessis éditeur du site mamaisondecharme.com. Vous pouvez l'utiliser et la copier sur votre ordinateur pour une utilisation strictement personnelle.</t>
  </si>
  <si>
    <r>
      <t xml:space="preserve">Onglet "Maisons </t>
    </r>
    <r>
      <rPr>
        <u val="single"/>
        <sz val="12"/>
        <color indexed="53"/>
        <rFont val="Verdana"/>
        <family val="2"/>
      </rPr>
      <t>avec</t>
    </r>
    <r>
      <rPr>
        <u val="single"/>
        <sz val="12"/>
        <color indexed="9"/>
        <rFont val="Verdana"/>
        <family val="2"/>
      </rPr>
      <t xml:space="preserve"> dépendances"</t>
    </r>
    <r>
      <rPr>
        <sz val="12"/>
        <color indexed="9"/>
        <rFont val="Verdana"/>
        <family val="2"/>
      </rPr>
      <t>, où des critères supplémentaires pour les batiments annexes sont disponibles</t>
    </r>
  </si>
  <si>
    <r>
      <t xml:space="preserve">Onglet "Maisons </t>
    </r>
    <r>
      <rPr>
        <u val="single"/>
        <sz val="12"/>
        <color indexed="53"/>
        <rFont val="Verdana"/>
        <family val="2"/>
      </rPr>
      <t>sans</t>
    </r>
    <r>
      <rPr>
        <u val="single"/>
        <sz val="12"/>
        <color indexed="9"/>
        <rFont val="Verdana"/>
        <family val="2"/>
      </rPr>
      <t xml:space="preserve"> dépendances"</t>
    </r>
    <r>
      <rPr>
        <sz val="12"/>
        <color indexed="9"/>
        <rFont val="Verdana"/>
        <family val="2"/>
      </rPr>
      <t>, où vous trouverez les critères de sélection spécifiques</t>
    </r>
  </si>
  <si>
    <r>
      <t xml:space="preserve">Accès directs aux rubriques du site </t>
    </r>
    <r>
      <rPr>
        <b/>
        <sz val="12"/>
        <color indexed="53"/>
        <rFont val="Verdana"/>
        <family val="2"/>
      </rPr>
      <t>Ma</t>
    </r>
    <r>
      <rPr>
        <b/>
        <sz val="12"/>
        <color indexed="9"/>
        <rFont val="Verdana"/>
        <family val="2"/>
      </rPr>
      <t>MaisonDeCharme</t>
    </r>
    <r>
      <rPr>
        <b/>
        <sz val="12"/>
        <color indexed="53"/>
        <rFont val="Verdana"/>
        <family val="2"/>
      </rPr>
      <t>.com</t>
    </r>
  </si>
  <si>
    <r>
      <rPr>
        <sz val="16"/>
        <color indexed="9"/>
        <rFont val="Verdana"/>
        <family val="2"/>
      </rPr>
      <t xml:space="preserve">Bienvenue sur le </t>
    </r>
    <r>
      <rPr>
        <sz val="20"/>
        <color indexed="53"/>
        <rFont val="Verdana"/>
        <family val="2"/>
      </rPr>
      <t>comparateur immobilier*</t>
    </r>
    <r>
      <rPr>
        <sz val="16"/>
        <color indexed="9"/>
        <rFont val="Verdana"/>
        <family val="2"/>
      </rPr>
      <t xml:space="preserve"> édité par </t>
    </r>
    <r>
      <rPr>
        <u val="single"/>
        <sz val="16"/>
        <color indexed="53"/>
        <rFont val="Verdana"/>
        <family val="2"/>
      </rPr>
      <t>Ma</t>
    </r>
    <r>
      <rPr>
        <u val="single"/>
        <sz val="16"/>
        <color indexed="9"/>
        <rFont val="Verdana"/>
        <family val="2"/>
      </rPr>
      <t>MaisonDeCharme</t>
    </r>
    <r>
      <rPr>
        <u val="single"/>
        <sz val="16"/>
        <color indexed="53"/>
        <rFont val="Verdana"/>
        <family val="2"/>
      </rPr>
      <t>.com</t>
    </r>
  </si>
  <si>
    <r>
      <rPr>
        <sz val="18"/>
        <color indexed="9"/>
        <rFont val="Verdana"/>
        <family val="2"/>
      </rPr>
      <t xml:space="preserve">Critères Maison </t>
    </r>
    <r>
      <rPr>
        <b/>
        <sz val="18"/>
        <color indexed="53"/>
        <rFont val="Verdana"/>
        <family val="2"/>
      </rPr>
      <t>SANS</t>
    </r>
    <r>
      <rPr>
        <sz val="18"/>
        <color indexed="9"/>
        <rFont val="Verdana"/>
        <family val="2"/>
      </rPr>
      <t xml:space="preserve"> dépendances</t>
    </r>
    <r>
      <rPr>
        <u val="single"/>
        <sz val="10"/>
        <color indexed="9"/>
        <rFont val="Verdana"/>
        <family val="2"/>
      </rPr>
      <t xml:space="preserve">
Cliquez ici pour accéder au site</t>
    </r>
  </si>
  <si>
    <r>
      <rPr>
        <sz val="18"/>
        <color indexed="9"/>
        <rFont val="Verdana"/>
        <family val="2"/>
      </rPr>
      <t xml:space="preserve">Critères Maison </t>
    </r>
    <r>
      <rPr>
        <b/>
        <sz val="18"/>
        <color indexed="53"/>
        <rFont val="Verdana"/>
        <family val="2"/>
      </rPr>
      <t>AVEC</t>
    </r>
    <r>
      <rPr>
        <sz val="18"/>
        <color indexed="9"/>
        <rFont val="Verdana"/>
        <family val="2"/>
      </rPr>
      <t xml:space="preserve"> dépendances</t>
    </r>
    <r>
      <rPr>
        <u val="single"/>
        <sz val="10"/>
        <color indexed="9"/>
        <rFont val="Verdana"/>
        <family val="2"/>
      </rPr>
      <t xml:space="preserve">
Cliquez ici pour accéder au site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</si>
</sst>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€&quot;"/>
    <numFmt numFmtId="173" formatCode="#,##0\ _€"/>
    <numFmt numFmtId="174" formatCode="_-* #,##0\ _€_-;\-* #,##0\ _€_-;_-* &quot;-&quot;??\ _€_-;_-@_-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</numFmts>
  <fonts count="5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2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i/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u val="single"/>
      <sz val="10"/>
      <color indexed="9"/>
      <name val="Verdana"/>
      <family val="2"/>
    </font>
    <font>
      <sz val="18"/>
      <color indexed="9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10"/>
      <name val="Arial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sz val="16"/>
      <color indexed="9"/>
      <name val="Verdana"/>
      <family val="2"/>
    </font>
    <font>
      <sz val="20"/>
      <color indexed="9"/>
      <name val="Verdana"/>
      <family val="2"/>
    </font>
    <font>
      <u val="single"/>
      <sz val="12"/>
      <color indexed="9"/>
      <name val="Verdana"/>
      <family val="2"/>
    </font>
    <font>
      <u val="single"/>
      <sz val="16"/>
      <color indexed="9"/>
      <name val="Verdana"/>
      <family val="2"/>
    </font>
    <font>
      <b/>
      <sz val="12"/>
      <color indexed="9"/>
      <name val="Verdana"/>
      <family val="2"/>
    </font>
    <font>
      <u val="single"/>
      <sz val="8"/>
      <color indexed="9"/>
      <name val="Verdana"/>
      <family val="2"/>
    </font>
    <font>
      <sz val="18"/>
      <color indexed="9"/>
      <name val="Calibri"/>
      <family val="2"/>
    </font>
    <font>
      <b/>
      <sz val="18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10"/>
      <name val="Verdana"/>
      <family val="2"/>
    </font>
    <font>
      <u val="single"/>
      <sz val="16"/>
      <color indexed="53"/>
      <name val="Verdana"/>
      <family val="2"/>
    </font>
    <font>
      <u val="single"/>
      <sz val="12"/>
      <color indexed="53"/>
      <name val="Verdana"/>
      <family val="2"/>
    </font>
    <font>
      <b/>
      <sz val="12"/>
      <color indexed="53"/>
      <name val="Verdana"/>
      <family val="2"/>
    </font>
    <font>
      <sz val="20"/>
      <color indexed="53"/>
      <name val="Verdana"/>
      <family val="2"/>
    </font>
    <font>
      <sz val="22"/>
      <color indexed="53"/>
      <name val="Calibri"/>
      <family val="2"/>
    </font>
    <font>
      <b/>
      <sz val="18"/>
      <color indexed="53"/>
      <name val="Calibri"/>
      <family val="2"/>
    </font>
    <font>
      <b/>
      <sz val="18"/>
      <color indexed="53"/>
      <name val="Verdana"/>
      <family val="2"/>
    </font>
    <font>
      <b/>
      <sz val="10"/>
      <color indexed="53"/>
      <name val="Verdana"/>
      <family val="2"/>
    </font>
    <font>
      <sz val="10"/>
      <color indexed="53"/>
      <name val="Verdan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4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2" borderId="1" applyNumberFormat="0" applyAlignment="0" applyProtection="0"/>
    <xf numFmtId="0" fontId="25" fillId="0" borderId="2" applyNumberFormat="0" applyFill="0" applyAlignment="0" applyProtection="0"/>
    <xf numFmtId="0" fontId="0" fillId="12" borderId="3" applyNumberFormat="0" applyFont="0" applyAlignment="0" applyProtection="0"/>
    <xf numFmtId="0" fontId="22" fillId="3" borderId="1" applyNumberFormat="0" applyAlignment="0" applyProtection="0"/>
    <xf numFmtId="0" fontId="20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14" borderId="0" applyNumberFormat="0" applyBorder="0" applyAlignment="0" applyProtection="0"/>
    <xf numFmtId="9" fontId="0" fillId="0" borderId="0" applyFont="0" applyFill="0" applyBorder="0" applyAlignment="0" applyProtection="0"/>
    <xf numFmtId="0" fontId="19" fillId="15" borderId="0" applyNumberFormat="0" applyBorder="0" applyAlignment="0" applyProtection="0"/>
    <xf numFmtId="0" fontId="23" fillId="2" borderId="4" applyNumberFormat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6" fillId="16" borderId="9" applyNumberFormat="0" applyAlignment="0" applyProtection="0"/>
  </cellStyleXfs>
  <cellXfs count="208">
    <xf numFmtId="0" fontId="0" fillId="0" borderId="0" xfId="0" applyAlignment="1">
      <alignment/>
    </xf>
    <xf numFmtId="0" fontId="1" fillId="5" borderId="0" xfId="0" applyFont="1" applyFill="1" applyAlignment="1">
      <alignment/>
    </xf>
    <xf numFmtId="0" fontId="0" fillId="6" borderId="10" xfId="0" applyFill="1" applyBorder="1" applyAlignment="1">
      <alignment/>
    </xf>
    <xf numFmtId="0" fontId="0" fillId="5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6" borderId="11" xfId="0" applyFont="1" applyFill="1" applyBorder="1" applyAlignment="1">
      <alignment/>
    </xf>
    <xf numFmtId="0" fontId="1" fillId="5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6" borderId="11" xfId="0" applyFill="1" applyBorder="1" applyAlignment="1">
      <alignment/>
    </xf>
    <xf numFmtId="0" fontId="0" fillId="5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72" fontId="0" fillId="0" borderId="15" xfId="0" applyNumberFormat="1" applyFill="1" applyBorder="1" applyAlignment="1">
      <alignment/>
    </xf>
    <xf numFmtId="172" fontId="0" fillId="0" borderId="13" xfId="0" applyNumberFormat="1" applyFill="1" applyBorder="1" applyAlignment="1">
      <alignment/>
    </xf>
    <xf numFmtId="0" fontId="0" fillId="6" borderId="10" xfId="0" applyNumberFormat="1" applyFill="1" applyBorder="1" applyAlignment="1">
      <alignment/>
    </xf>
    <xf numFmtId="0" fontId="0" fillId="6" borderId="11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6" borderId="11" xfId="0" applyNumberForma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6" borderId="11" xfId="0" applyNumberFormat="1" applyFill="1" applyBorder="1" applyAlignment="1">
      <alignment horizontal="left"/>
    </xf>
    <xf numFmtId="0" fontId="0" fillId="5" borderId="11" xfId="0" applyFill="1" applyBorder="1" applyAlignment="1">
      <alignment wrapText="1"/>
    </xf>
    <xf numFmtId="16" fontId="0" fillId="5" borderId="10" xfId="0" applyNumberFormat="1" applyFill="1" applyBorder="1" applyAlignment="1" quotePrefix="1">
      <alignment/>
    </xf>
    <xf numFmtId="172" fontId="0" fillId="6" borderId="10" xfId="0" applyNumberFormat="1" applyFill="1" applyBorder="1" applyAlignment="1">
      <alignment horizontal="left"/>
    </xf>
    <xf numFmtId="172" fontId="0" fillId="5" borderId="10" xfId="0" applyNumberFormat="1" applyFill="1" applyBorder="1" applyAlignment="1">
      <alignment horizontal="left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/>
    </xf>
    <xf numFmtId="172" fontId="11" fillId="6" borderId="10" xfId="0" applyNumberFormat="1" applyFont="1" applyFill="1" applyBorder="1" applyAlignment="1">
      <alignment horizontal="left"/>
    </xf>
    <xf numFmtId="0" fontId="11" fillId="6" borderId="10" xfId="0" applyFont="1" applyFill="1" applyBorder="1" applyAlignment="1">
      <alignment/>
    </xf>
    <xf numFmtId="0" fontId="11" fillId="6" borderId="10" xfId="0" applyFont="1" applyFill="1" applyBorder="1" applyAlignment="1">
      <alignment horizontal="center"/>
    </xf>
    <xf numFmtId="172" fontId="11" fillId="5" borderId="10" xfId="0" applyNumberFormat="1" applyFont="1" applyFill="1" applyBorder="1" applyAlignment="1">
      <alignment horizontal="left"/>
    </xf>
    <xf numFmtId="0" fontId="11" fillId="5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6" borderId="10" xfId="0" applyNumberFormat="1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11" fillId="6" borderId="10" xfId="0" applyNumberFormat="1" applyFont="1" applyFill="1" applyBorder="1" applyAlignment="1">
      <alignment horizontal="left"/>
    </xf>
    <xf numFmtId="0" fontId="11" fillId="5" borderId="10" xfId="0" applyNumberFormat="1" applyFont="1" applyFill="1" applyBorder="1" applyAlignment="1">
      <alignment horizontal="left"/>
    </xf>
    <xf numFmtId="0" fontId="1" fillId="3" borderId="11" xfId="0" applyFont="1" applyFill="1" applyBorder="1" applyAlignment="1">
      <alignment/>
    </xf>
    <xf numFmtId="172" fontId="11" fillId="3" borderId="10" xfId="0" applyNumberFormat="1" applyFont="1" applyFill="1" applyBorder="1" applyAlignment="1">
      <alignment horizontal="left"/>
    </xf>
    <xf numFmtId="0" fontId="11" fillId="3" borderId="10" xfId="0" applyFont="1" applyFill="1" applyBorder="1" applyAlignment="1">
      <alignment/>
    </xf>
    <xf numFmtId="0" fontId="11" fillId="3" borderId="10" xfId="0" applyFont="1" applyFill="1" applyBorder="1" applyAlignment="1">
      <alignment horizontal="center"/>
    </xf>
    <xf numFmtId="172" fontId="0" fillId="3" borderId="10" xfId="0" applyNumberFormat="1" applyFill="1" applyBorder="1" applyAlignment="1">
      <alignment horizontal="left"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11" fillId="3" borderId="10" xfId="0" applyNumberFormat="1" applyFon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0" xfId="0" applyNumberFormat="1" applyFill="1" applyBorder="1" applyAlignment="1">
      <alignment/>
    </xf>
    <xf numFmtId="0" fontId="11" fillId="3" borderId="10" xfId="0" applyNumberFormat="1" applyFont="1" applyFill="1" applyBorder="1" applyAlignment="1">
      <alignment horizontal="left"/>
    </xf>
    <xf numFmtId="0" fontId="0" fillId="3" borderId="11" xfId="0" applyNumberFormat="1" applyFill="1" applyBorder="1" applyAlignment="1">
      <alignment wrapText="1"/>
    </xf>
    <xf numFmtId="0" fontId="0" fillId="3" borderId="11" xfId="0" applyNumberFormat="1" applyFill="1" applyBorder="1" applyAlignment="1">
      <alignment horizontal="left"/>
    </xf>
    <xf numFmtId="16" fontId="0" fillId="3" borderId="10" xfId="0" applyNumberFormat="1" applyFill="1" applyBorder="1" applyAlignment="1" quotePrefix="1">
      <alignment/>
    </xf>
    <xf numFmtId="0" fontId="0" fillId="3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6" borderId="10" xfId="0" applyNumberFormat="1" applyFill="1" applyBorder="1" applyAlignment="1" quotePrefix="1">
      <alignment/>
    </xf>
    <xf numFmtId="0" fontId="0" fillId="6" borderId="10" xfId="0" applyFont="1" applyFill="1" applyBorder="1" applyAlignment="1">
      <alignment horizontal="center"/>
    </xf>
    <xf numFmtId="0" fontId="0" fillId="0" borderId="10" xfId="0" applyBorder="1" applyAlignment="1" quotePrefix="1">
      <alignment wrapText="1"/>
    </xf>
    <xf numFmtId="0" fontId="1" fillId="7" borderId="14" xfId="0" applyFont="1" applyFill="1" applyBorder="1" applyAlignment="1">
      <alignment/>
    </xf>
    <xf numFmtId="0" fontId="1" fillId="7" borderId="15" xfId="0" applyFont="1" applyFill="1" applyBorder="1" applyAlignment="1">
      <alignment/>
    </xf>
    <xf numFmtId="0" fontId="1" fillId="7" borderId="15" xfId="0" applyFont="1" applyFill="1" applyBorder="1" applyAlignment="1">
      <alignment horizontal="center"/>
    </xf>
    <xf numFmtId="0" fontId="1" fillId="7" borderId="16" xfId="0" applyFont="1" applyFill="1" applyBorder="1" applyAlignment="1">
      <alignment/>
    </xf>
    <xf numFmtId="0" fontId="0" fillId="7" borderId="17" xfId="0" applyFont="1" applyFill="1" applyBorder="1" applyAlignment="1">
      <alignment/>
    </xf>
    <xf numFmtId="0" fontId="1" fillId="7" borderId="17" xfId="0" applyFont="1" applyFill="1" applyBorder="1" applyAlignment="1">
      <alignment/>
    </xf>
    <xf numFmtId="0" fontId="0" fillId="7" borderId="17" xfId="0" applyFont="1" applyFill="1" applyBorder="1" applyAlignment="1">
      <alignment horizontal="center"/>
    </xf>
    <xf numFmtId="172" fontId="0" fillId="7" borderId="17" xfId="0" applyNumberFormat="1" applyFont="1" applyFill="1" applyBorder="1" applyAlignment="1">
      <alignment/>
    </xf>
    <xf numFmtId="0" fontId="1" fillId="7" borderId="18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0" fontId="1" fillId="7" borderId="10" xfId="0" applyFont="1" applyFill="1" applyBorder="1" applyAlignment="1">
      <alignment horizontal="center"/>
    </xf>
    <xf numFmtId="0" fontId="1" fillId="7" borderId="0" xfId="0" applyFont="1" applyFill="1" applyAlignment="1">
      <alignment/>
    </xf>
    <xf numFmtId="0" fontId="1" fillId="7" borderId="19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center"/>
    </xf>
    <xf numFmtId="0" fontId="7" fillId="17" borderId="14" xfId="0" applyFont="1" applyFill="1" applyBorder="1" applyAlignment="1">
      <alignment/>
    </xf>
    <xf numFmtId="0" fontId="7" fillId="17" borderId="17" xfId="0" applyFont="1" applyFill="1" applyBorder="1" applyAlignment="1">
      <alignment/>
    </xf>
    <xf numFmtId="0" fontId="7" fillId="17" borderId="18" xfId="0" applyFont="1" applyFill="1" applyBorder="1" applyAlignment="1">
      <alignment/>
    </xf>
    <xf numFmtId="0" fontId="7" fillId="17" borderId="10" xfId="0" applyFont="1" applyFill="1" applyBorder="1" applyAlignment="1">
      <alignment/>
    </xf>
    <xf numFmtId="0" fontId="7" fillId="17" borderId="10" xfId="0" applyFont="1" applyFill="1" applyBorder="1" applyAlignment="1">
      <alignment horizontal="center"/>
    </xf>
    <xf numFmtId="0" fontId="7" fillId="17" borderId="19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17" borderId="15" xfId="0" applyFont="1" applyFill="1" applyBorder="1" applyAlignment="1">
      <alignment/>
    </xf>
    <xf numFmtId="0" fontId="7" fillId="17" borderId="15" xfId="0" applyFont="1" applyFill="1" applyBorder="1" applyAlignment="1">
      <alignment horizontal="center"/>
    </xf>
    <xf numFmtId="0" fontId="7" fillId="17" borderId="16" xfId="0" applyFont="1" applyFill="1" applyBorder="1" applyAlignment="1">
      <alignment/>
    </xf>
    <xf numFmtId="0" fontId="8" fillId="17" borderId="17" xfId="0" applyFont="1" applyFill="1" applyBorder="1" applyAlignment="1">
      <alignment/>
    </xf>
    <xf numFmtId="0" fontId="8" fillId="17" borderId="17" xfId="0" applyFont="1" applyFill="1" applyBorder="1" applyAlignment="1">
      <alignment horizontal="center"/>
    </xf>
    <xf numFmtId="172" fontId="8" fillId="17" borderId="17" xfId="0" applyNumberFormat="1" applyFont="1" applyFill="1" applyBorder="1" applyAlignment="1">
      <alignment/>
    </xf>
    <xf numFmtId="0" fontId="7" fillId="17" borderId="0" xfId="0" applyFont="1" applyFill="1" applyAlignment="1">
      <alignment/>
    </xf>
    <xf numFmtId="0" fontId="0" fillId="3" borderId="20" xfId="0" applyFill="1" applyBorder="1" applyAlignment="1">
      <alignment/>
    </xf>
    <xf numFmtId="0" fontId="1" fillId="5" borderId="10" xfId="0" applyFont="1" applyFill="1" applyBorder="1" applyAlignment="1">
      <alignment/>
    </xf>
    <xf numFmtId="0" fontId="4" fillId="6" borderId="12" xfId="45" applyFill="1" applyBorder="1" applyAlignment="1" applyProtection="1">
      <alignment wrapText="1"/>
      <protection/>
    </xf>
    <xf numFmtId="0" fontId="1" fillId="6" borderId="13" xfId="0" applyFont="1" applyFill="1" applyBorder="1" applyAlignment="1">
      <alignment/>
    </xf>
    <xf numFmtId="0" fontId="1" fillId="6" borderId="21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0" fillId="0" borderId="21" xfId="0" applyFill="1" applyBorder="1" applyAlignment="1">
      <alignment horizontal="center"/>
    </xf>
    <xf numFmtId="0" fontId="11" fillId="5" borderId="10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10" xfId="0" applyFont="1" applyFill="1" applyBorder="1" applyAlignment="1">
      <alignment horizontal="center"/>
    </xf>
    <xf numFmtId="0" fontId="43" fillId="6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72" fontId="0" fillId="6" borderId="10" xfId="0" applyNumberFormat="1" applyFont="1" applyFill="1" applyBorder="1" applyAlignment="1">
      <alignment horizontal="left"/>
    </xf>
    <xf numFmtId="0" fontId="0" fillId="6" borderId="10" xfId="0" applyFont="1" applyFill="1" applyBorder="1" applyAlignment="1">
      <alignment/>
    </xf>
    <xf numFmtId="0" fontId="0" fillId="6" borderId="10" xfId="0" applyFont="1" applyFill="1" applyBorder="1" applyAlignment="1">
      <alignment horizontal="center"/>
    </xf>
    <xf numFmtId="172" fontId="0" fillId="5" borderId="10" xfId="0" applyNumberFormat="1" applyFont="1" applyFill="1" applyBorder="1" applyAlignment="1">
      <alignment horizontal="left"/>
    </xf>
    <xf numFmtId="0" fontId="0" fillId="5" borderId="10" xfId="0" applyFont="1" applyFill="1" applyBorder="1" applyAlignment="1">
      <alignment/>
    </xf>
    <xf numFmtId="172" fontId="0" fillId="3" borderId="10" xfId="0" applyNumberFormat="1" applyFont="1" applyFill="1" applyBorder="1" applyAlignment="1">
      <alignment horizontal="left"/>
    </xf>
    <xf numFmtId="0" fontId="0" fillId="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6" borderId="11" xfId="0" applyNumberFormat="1" applyFont="1" applyFill="1" applyBorder="1" applyAlignment="1">
      <alignment/>
    </xf>
    <xf numFmtId="0" fontId="0" fillId="6" borderId="11" xfId="0" applyFont="1" applyFill="1" applyBorder="1" applyAlignment="1">
      <alignment/>
    </xf>
    <xf numFmtId="0" fontId="0" fillId="5" borderId="11" xfId="0" applyFont="1" applyFill="1" applyBorder="1" applyAlignment="1">
      <alignment wrapText="1"/>
    </xf>
    <xf numFmtId="0" fontId="0" fillId="5" borderId="11" xfId="0" applyFont="1" applyFill="1" applyBorder="1" applyAlignment="1">
      <alignment/>
    </xf>
    <xf numFmtId="0" fontId="0" fillId="3" borderId="11" xfId="0" applyNumberFormat="1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6" borderId="10" xfId="0" applyNumberFormat="1" applyFont="1" applyFill="1" applyBorder="1" applyAlignment="1">
      <alignment/>
    </xf>
    <xf numFmtId="0" fontId="0" fillId="3" borderId="10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6" borderId="10" xfId="0" applyNumberFormat="1" applyFont="1" applyFill="1" applyBorder="1" applyAlignment="1" quotePrefix="1">
      <alignment/>
    </xf>
    <xf numFmtId="16" fontId="0" fillId="5" borderId="10" xfId="0" applyNumberFormat="1" applyFont="1" applyFill="1" applyBorder="1" applyAlignment="1" quotePrefix="1">
      <alignment/>
    </xf>
    <xf numFmtId="16" fontId="0" fillId="3" borderId="10" xfId="0" applyNumberFormat="1" applyFont="1" applyFill="1" applyBorder="1" applyAlignment="1" quotePrefix="1">
      <alignment/>
    </xf>
    <xf numFmtId="0" fontId="0" fillId="6" borderId="21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6" fillId="18" borderId="0" xfId="0" applyFont="1" applyFill="1" applyAlignment="1">
      <alignment/>
    </xf>
    <xf numFmtId="0" fontId="8" fillId="18" borderId="0" xfId="0" applyFont="1" applyFill="1" applyAlignment="1">
      <alignment/>
    </xf>
    <xf numFmtId="0" fontId="38" fillId="18" borderId="0" xfId="45" applyFont="1" applyFill="1" applyAlignment="1" applyProtection="1">
      <alignment/>
      <protection/>
    </xf>
    <xf numFmtId="0" fontId="34" fillId="18" borderId="0" xfId="45" applyFont="1" applyFill="1" applyAlignment="1" applyProtection="1">
      <alignment/>
      <protection/>
    </xf>
    <xf numFmtId="0" fontId="34" fillId="18" borderId="0" xfId="0" applyFont="1" applyFill="1" applyAlignment="1">
      <alignment/>
    </xf>
    <xf numFmtId="0" fontId="8" fillId="18" borderId="0" xfId="45" applyFont="1" applyFill="1" applyAlignment="1" applyProtection="1">
      <alignment/>
      <protection/>
    </xf>
    <xf numFmtId="0" fontId="35" fillId="18" borderId="0" xfId="45" applyFont="1" applyFill="1" applyAlignment="1" applyProtection="1">
      <alignment/>
      <protection/>
    </xf>
    <xf numFmtId="0" fontId="33" fillId="18" borderId="0" xfId="0" applyFont="1" applyFill="1" applyAlignment="1">
      <alignment/>
    </xf>
    <xf numFmtId="0" fontId="39" fillId="18" borderId="0" xfId="0" applyFont="1" applyFill="1" applyAlignment="1">
      <alignment/>
    </xf>
    <xf numFmtId="0" fontId="13" fillId="18" borderId="0" xfId="45" applyFont="1" applyFill="1" applyAlignment="1" applyProtection="1">
      <alignment/>
      <protection/>
    </xf>
    <xf numFmtId="0" fontId="10" fillId="18" borderId="0" xfId="0" applyFont="1" applyFill="1" applyAlignment="1">
      <alignment/>
    </xf>
    <xf numFmtId="0" fontId="0" fillId="18" borderId="0" xfId="0" applyFill="1" applyAlignment="1">
      <alignment/>
    </xf>
    <xf numFmtId="0" fontId="38" fillId="18" borderId="0" xfId="45" applyFont="1" applyFill="1" applyAlignment="1" applyProtection="1">
      <alignment/>
      <protection/>
    </xf>
    <xf numFmtId="0" fontId="13" fillId="18" borderId="0" xfId="45" applyFont="1" applyFill="1" applyAlignment="1" applyProtection="1">
      <alignment/>
      <protection/>
    </xf>
    <xf numFmtId="0" fontId="13" fillId="18" borderId="0" xfId="45" applyFont="1" applyFill="1" applyAlignment="1" applyProtection="1">
      <alignment horizontal="left"/>
      <protection/>
    </xf>
    <xf numFmtId="0" fontId="37" fillId="18" borderId="0" xfId="45" applyFont="1" applyFill="1" applyAlignment="1" applyProtection="1">
      <alignment/>
      <protection/>
    </xf>
    <xf numFmtId="0" fontId="0" fillId="5" borderId="12" xfId="0" applyFont="1" applyFill="1" applyBorder="1" applyAlignment="1">
      <alignment horizontal="left" wrapText="1"/>
    </xf>
    <xf numFmtId="0" fontId="0" fillId="5" borderId="13" xfId="0" applyFont="1" applyFill="1" applyBorder="1" applyAlignment="1">
      <alignment horizontal="left" wrapText="1"/>
    </xf>
    <xf numFmtId="0" fontId="0" fillId="5" borderId="21" xfId="0" applyFont="1" applyFill="1" applyBorder="1" applyAlignment="1">
      <alignment horizontal="left" wrapText="1"/>
    </xf>
    <xf numFmtId="0" fontId="0" fillId="3" borderId="12" xfId="0" applyFont="1" applyFill="1" applyBorder="1" applyAlignment="1">
      <alignment horizontal="left" wrapText="1"/>
    </xf>
    <xf numFmtId="0" fontId="0" fillId="3" borderId="13" xfId="0" applyFont="1" applyFill="1" applyBorder="1" applyAlignment="1">
      <alignment horizontal="left" wrapText="1"/>
    </xf>
    <xf numFmtId="0" fontId="0" fillId="3" borderId="21" xfId="0" applyFont="1" applyFill="1" applyBorder="1" applyAlignment="1">
      <alignment horizontal="left" wrapText="1"/>
    </xf>
    <xf numFmtId="0" fontId="0" fillId="6" borderId="13" xfId="0" applyFont="1" applyFill="1" applyBorder="1" applyAlignment="1">
      <alignment horizontal="left" wrapText="1"/>
    </xf>
    <xf numFmtId="0" fontId="0" fillId="0" borderId="21" xfId="0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left"/>
    </xf>
    <xf numFmtId="0" fontId="0" fillId="3" borderId="21" xfId="0" applyFont="1" applyFill="1" applyBorder="1" applyAlignment="1">
      <alignment horizontal="left"/>
    </xf>
    <xf numFmtId="0" fontId="40" fillId="18" borderId="0" xfId="45" applyFont="1" applyFill="1" applyAlignment="1" applyProtection="1">
      <alignment/>
      <protection/>
    </xf>
    <xf numFmtId="0" fontId="40" fillId="18" borderId="0" xfId="45" applyFont="1" applyFill="1" applyAlignment="1" applyProtection="1">
      <alignment/>
      <protection/>
    </xf>
    <xf numFmtId="0" fontId="40" fillId="18" borderId="0" xfId="45" applyFont="1" applyFill="1" applyAlignment="1" applyProtection="1">
      <alignment horizontal="left"/>
      <protection/>
    </xf>
    <xf numFmtId="0" fontId="13" fillId="18" borderId="0" xfId="45" applyFont="1" applyFill="1" applyAlignment="1">
      <alignment horizontal="right"/>
    </xf>
    <xf numFmtId="0" fontId="6" fillId="18" borderId="0" xfId="0" applyFont="1" applyFill="1" applyAlignment="1">
      <alignment/>
    </xf>
    <xf numFmtId="0" fontId="13" fillId="18" borderId="0" xfId="45" applyFont="1" applyFill="1" applyBorder="1" applyAlignment="1" applyProtection="1">
      <alignment vertical="top" wrapText="1"/>
      <protection/>
    </xf>
    <xf numFmtId="0" fontId="4" fillId="18" borderId="0" xfId="45" applyFont="1" applyFill="1" applyBorder="1" applyAlignment="1" applyProtection="1">
      <alignment vertical="top" wrapText="1"/>
      <protection/>
    </xf>
    <xf numFmtId="0" fontId="4" fillId="18" borderId="22" xfId="45" applyFont="1" applyFill="1" applyBorder="1" applyAlignment="1" applyProtection="1">
      <alignment vertical="top" wrapText="1"/>
      <protection/>
    </xf>
    <xf numFmtId="0" fontId="0" fillId="18" borderId="0" xfId="0" applyFill="1" applyAlignment="1">
      <alignment/>
    </xf>
    <xf numFmtId="0" fontId="13" fillId="18" borderId="0" xfId="45" applyFont="1" applyFill="1" applyAlignment="1" applyProtection="1">
      <alignment vertical="center" wrapText="1"/>
      <protection/>
    </xf>
    <xf numFmtId="0" fontId="13" fillId="18" borderId="15" xfId="45" applyFont="1" applyFill="1" applyBorder="1" applyAlignment="1" applyProtection="1">
      <alignment vertical="center" wrapText="1"/>
      <protection/>
    </xf>
    <xf numFmtId="0" fontId="8" fillId="18" borderId="12" xfId="0" applyFont="1" applyFill="1" applyBorder="1" applyAlignment="1">
      <alignment/>
    </xf>
    <xf numFmtId="0" fontId="8" fillId="18" borderId="13" xfId="0" applyFont="1" applyFill="1" applyBorder="1" applyAlignment="1">
      <alignment/>
    </xf>
    <xf numFmtId="0" fontId="8" fillId="18" borderId="13" xfId="0" applyFont="1" applyFill="1" applyBorder="1" applyAlignment="1">
      <alignment horizontal="center"/>
    </xf>
    <xf numFmtId="0" fontId="8" fillId="18" borderId="13" xfId="0" applyNumberFormat="1" applyFont="1" applyFill="1" applyBorder="1" applyAlignment="1">
      <alignment/>
    </xf>
    <xf numFmtId="0" fontId="8" fillId="18" borderId="10" xfId="0" applyFont="1" applyFill="1" applyBorder="1" applyAlignment="1">
      <alignment horizontal="center"/>
    </xf>
    <xf numFmtId="0" fontId="10" fillId="18" borderId="10" xfId="0" applyFont="1" applyFill="1" applyBorder="1" applyAlignment="1">
      <alignment horizontal="right"/>
    </xf>
    <xf numFmtId="0" fontId="10" fillId="18" borderId="10" xfId="0" applyFont="1" applyFill="1" applyBorder="1" applyAlignment="1">
      <alignment horizontal="center"/>
    </xf>
    <xf numFmtId="0" fontId="10" fillId="18" borderId="10" xfId="0" applyFont="1" applyFill="1" applyBorder="1" applyAlignment="1">
      <alignment horizontal="right"/>
    </xf>
    <xf numFmtId="0" fontId="10" fillId="18" borderId="10" xfId="0" applyFont="1" applyFill="1" applyBorder="1" applyAlignment="1">
      <alignment horizontal="center"/>
    </xf>
    <xf numFmtId="0" fontId="8" fillId="18" borderId="12" xfId="0" applyFont="1" applyFill="1" applyBorder="1" applyAlignment="1">
      <alignment/>
    </xf>
    <xf numFmtId="0" fontId="8" fillId="18" borderId="13" xfId="0" applyFont="1" applyFill="1" applyBorder="1" applyAlignment="1">
      <alignment/>
    </xf>
    <xf numFmtId="0" fontId="8" fillId="18" borderId="13" xfId="0" applyFont="1" applyFill="1" applyBorder="1" applyAlignment="1">
      <alignment horizontal="center"/>
    </xf>
    <xf numFmtId="0" fontId="8" fillId="18" borderId="13" xfId="0" applyNumberFormat="1" applyFont="1" applyFill="1" applyBorder="1" applyAlignment="1">
      <alignment/>
    </xf>
    <xf numFmtId="0" fontId="8" fillId="18" borderId="10" xfId="0" applyFont="1" applyFill="1" applyBorder="1" applyAlignment="1">
      <alignment horizontal="center"/>
    </xf>
    <xf numFmtId="0" fontId="10" fillId="18" borderId="10" xfId="0" applyFont="1" applyFill="1" applyBorder="1" applyAlignment="1">
      <alignment horizontal="right"/>
    </xf>
    <xf numFmtId="0" fontId="10" fillId="18" borderId="10" xfId="0" applyFont="1" applyFill="1" applyBorder="1" applyAlignment="1">
      <alignment horizontal="center"/>
    </xf>
    <xf numFmtId="0" fontId="52" fillId="5" borderId="14" xfId="0" applyFont="1" applyFill="1" applyBorder="1" applyAlignment="1">
      <alignment horizontal="center"/>
    </xf>
    <xf numFmtId="0" fontId="52" fillId="5" borderId="15" xfId="0" applyFont="1" applyFill="1" applyBorder="1" applyAlignment="1">
      <alignment horizontal="center"/>
    </xf>
    <xf numFmtId="0" fontId="52" fillId="5" borderId="16" xfId="0" applyFont="1" applyFill="1" applyBorder="1" applyAlignment="1">
      <alignment horizontal="center"/>
    </xf>
    <xf numFmtId="0" fontId="53" fillId="5" borderId="23" xfId="0" applyFont="1" applyFill="1" applyBorder="1" applyAlignment="1">
      <alignment horizontal="left" wrapText="1"/>
    </xf>
    <xf numFmtId="0" fontId="52" fillId="5" borderId="20" xfId="0" applyFont="1" applyFill="1" applyBorder="1" applyAlignment="1">
      <alignment horizontal="left"/>
    </xf>
    <xf numFmtId="0" fontId="52" fillId="5" borderId="24" xfId="0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maps.google.fr/maps?hl=fr&amp;ie=UTF8&amp;ll=46.980252,2.06543&amp;spn=11.962425,25.751953&amp;z=5" TargetMode="External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609600</xdr:colOff>
      <xdr:row>4</xdr:row>
      <xdr:rowOff>9525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53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10</xdr:col>
      <xdr:colOff>828675</xdr:colOff>
      <xdr:row>58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2050"/>
          <a:ext cx="9210675" cy="5838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228600</xdr:colOff>
      <xdr:row>7</xdr:row>
      <xdr:rowOff>95250</xdr:rowOff>
    </xdr:from>
    <xdr:to>
      <xdr:col>8</xdr:col>
      <xdr:colOff>123825</xdr:colOff>
      <xdr:row>20</xdr:row>
      <xdr:rowOff>38100</xdr:rowOff>
    </xdr:to>
    <xdr:sp>
      <xdr:nvSpPr>
        <xdr:cNvPr id="2" name="ZoneTexte 2">
          <a:hlinkClick r:id="rId2"/>
        </xdr:cNvPr>
        <xdr:cNvSpPr txBox="1">
          <a:spLocks noChangeArrowheads="1"/>
        </xdr:cNvSpPr>
      </xdr:nvSpPr>
      <xdr:spPr>
        <a:xfrm>
          <a:off x="2743200" y="1257300"/>
          <a:ext cx="408622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Définissez des zones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sur une carte de la région que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vous prospectez. (Cliquez ici pour aller sur Google Map)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= zone prioritaire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elle obtiendra le maximum de points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à 4 = zones secondaires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elles obtiendront moins de points.
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Astuce : Déterminez des zones où vous vous voyez vraiment habiter et ignorez les autres. Cela vous aidera à faire votre choix.</a:t>
          </a:r>
        </a:p>
      </xdr:txBody>
    </xdr:sp>
    <xdr:clientData/>
  </xdr:twoCellAnchor>
  <xdr:twoCellAnchor>
    <xdr:from>
      <xdr:col>5</xdr:col>
      <xdr:colOff>466725</xdr:colOff>
      <xdr:row>0</xdr:row>
      <xdr:rowOff>9525</xdr:rowOff>
    </xdr:from>
    <xdr:to>
      <xdr:col>8</xdr:col>
      <xdr:colOff>323850</xdr:colOff>
      <xdr:row>2</xdr:row>
      <xdr:rowOff>28575</xdr:rowOff>
    </xdr:to>
    <xdr:sp>
      <xdr:nvSpPr>
        <xdr:cNvPr id="3" name="ZoneTexte 7"/>
        <xdr:cNvSpPr txBox="1">
          <a:spLocks noChangeArrowheads="1"/>
        </xdr:cNvSpPr>
      </xdr:nvSpPr>
      <xdr:spPr>
        <a:xfrm>
          <a:off x="4657725" y="9525"/>
          <a:ext cx="2371725" cy="361950"/>
        </a:xfrm>
        <a:prstGeom prst="rect">
          <a:avLst/>
        </a:prstGeom>
        <a:solidFill>
          <a:srgbClr val="FF66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Critères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géographiques</a:t>
          </a:r>
        </a:p>
      </xdr:txBody>
    </xdr:sp>
    <xdr:clientData/>
  </xdr:twoCellAnchor>
  <xdr:twoCellAnchor>
    <xdr:from>
      <xdr:col>4</xdr:col>
      <xdr:colOff>238125</xdr:colOff>
      <xdr:row>3</xdr:row>
      <xdr:rowOff>85725</xdr:rowOff>
    </xdr:from>
    <xdr:to>
      <xdr:col>6</xdr:col>
      <xdr:colOff>619125</xdr:colOff>
      <xdr:row>6</xdr:row>
      <xdr:rowOff>28575</xdr:rowOff>
    </xdr:to>
    <xdr:sp>
      <xdr:nvSpPr>
        <xdr:cNvPr id="4" name="ZoneTexte 7"/>
        <xdr:cNvSpPr txBox="1">
          <a:spLocks noChangeArrowheads="1"/>
        </xdr:cNvSpPr>
      </xdr:nvSpPr>
      <xdr:spPr>
        <a:xfrm>
          <a:off x="3590925" y="619125"/>
          <a:ext cx="20574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200" b="0" i="0" u="none" baseline="0">
              <a:solidFill>
                <a:srgbClr val="FF6600"/>
              </a:solidFill>
            </a:rPr>
            <a:t>Exemple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285750</xdr:colOff>
      <xdr:row>2</xdr:row>
      <xdr:rowOff>9525</xdr:rowOff>
    </xdr:to>
    <xdr:pic>
      <xdr:nvPicPr>
        <xdr:cNvPr id="5" name="Picture 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4476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59</xdr:row>
      <xdr:rowOff>66675</xdr:rowOff>
    </xdr:from>
    <xdr:to>
      <xdr:col>5</xdr:col>
      <xdr:colOff>295275</xdr:colOff>
      <xdr:row>61</xdr:row>
      <xdr:rowOff>95250</xdr:rowOff>
    </xdr:to>
    <xdr:pic>
      <xdr:nvPicPr>
        <xdr:cNvPr id="6" name="Picture 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7172325"/>
          <a:ext cx="4476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1</xdr:row>
      <xdr:rowOff>47625</xdr:rowOff>
    </xdr:from>
    <xdr:to>
      <xdr:col>5</xdr:col>
      <xdr:colOff>1000125</xdr:colOff>
      <xdr:row>1</xdr:row>
      <xdr:rowOff>809625</xdr:rowOff>
    </xdr:to>
    <xdr:pic>
      <xdr:nvPicPr>
        <xdr:cNvPr id="1" name="Picture 7" descr="C:\Cyril\MMDC\wsb4063630002\img\bandeau_home4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85775"/>
          <a:ext cx="3152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714375</xdr:colOff>
      <xdr:row>1</xdr:row>
      <xdr:rowOff>266700</xdr:rowOff>
    </xdr:from>
    <xdr:to>
      <xdr:col>5</xdr:col>
      <xdr:colOff>95250</xdr:colOff>
      <xdr:row>1</xdr:row>
      <xdr:rowOff>838200</xdr:rowOff>
    </xdr:to>
    <xdr:sp>
      <xdr:nvSpPr>
        <xdr:cNvPr id="2" name="ZoneTexte 6"/>
        <xdr:cNvSpPr txBox="1">
          <a:spLocks noChangeArrowheads="1"/>
        </xdr:cNvSpPr>
      </xdr:nvSpPr>
      <xdr:spPr>
        <a:xfrm rot="20110138">
          <a:off x="5343525" y="704850"/>
          <a:ext cx="15906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000" b="0" i="0" u="none" baseline="0">
              <a:solidFill>
                <a:srgbClr val="DD0806"/>
              </a:solidFill>
            </a:rPr>
            <a:t>  Exemple</a:t>
          </a:r>
        </a:p>
      </xdr:txBody>
    </xdr:sp>
    <xdr:clientData/>
  </xdr:twoCellAnchor>
  <xdr:twoCellAnchor>
    <xdr:from>
      <xdr:col>6</xdr:col>
      <xdr:colOff>581025</xdr:colOff>
      <xdr:row>1</xdr:row>
      <xdr:rowOff>257175</xdr:rowOff>
    </xdr:from>
    <xdr:to>
      <xdr:col>7</xdr:col>
      <xdr:colOff>390525</xdr:colOff>
      <xdr:row>1</xdr:row>
      <xdr:rowOff>914400</xdr:rowOff>
    </xdr:to>
    <xdr:sp>
      <xdr:nvSpPr>
        <xdr:cNvPr id="3" name="ZoneTexte 8"/>
        <xdr:cNvSpPr txBox="1">
          <a:spLocks noChangeArrowheads="1"/>
        </xdr:cNvSpPr>
      </xdr:nvSpPr>
      <xdr:spPr>
        <a:xfrm rot="20789337">
          <a:off x="8515350" y="695325"/>
          <a:ext cx="1600200" cy="6572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0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Ajoutez une</a:t>
          </a:r>
          <a:r>
            <a:rPr lang="en-US" cap="none" sz="20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 maison</a:t>
          </a:r>
        </a:p>
      </xdr:txBody>
    </xdr:sp>
    <xdr:clientData/>
  </xdr:twoCellAnchor>
  <xdr:twoCellAnchor>
    <xdr:from>
      <xdr:col>9</xdr:col>
      <xdr:colOff>723900</xdr:colOff>
      <xdr:row>1</xdr:row>
      <xdr:rowOff>295275</xdr:rowOff>
    </xdr:from>
    <xdr:to>
      <xdr:col>10</xdr:col>
      <xdr:colOff>514350</xdr:colOff>
      <xdr:row>1</xdr:row>
      <xdr:rowOff>942975</xdr:rowOff>
    </xdr:to>
    <xdr:sp>
      <xdr:nvSpPr>
        <xdr:cNvPr id="4" name="ZoneTexte 10"/>
        <xdr:cNvSpPr txBox="1">
          <a:spLocks noChangeArrowheads="1"/>
        </xdr:cNvSpPr>
      </xdr:nvSpPr>
      <xdr:spPr>
        <a:xfrm rot="20789337">
          <a:off x="12477750" y="733425"/>
          <a:ext cx="16097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0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Ajoutez une</a:t>
          </a:r>
          <a:r>
            <a:rPr lang="en-US" cap="none" sz="20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 maison</a:t>
          </a:r>
        </a:p>
      </xdr:txBody>
    </xdr:sp>
    <xdr:clientData/>
  </xdr:twoCellAnchor>
  <xdr:twoCellAnchor>
    <xdr:from>
      <xdr:col>12</xdr:col>
      <xdr:colOff>990600</xdr:colOff>
      <xdr:row>1</xdr:row>
      <xdr:rowOff>266700</xdr:rowOff>
    </xdr:from>
    <xdr:to>
      <xdr:col>14</xdr:col>
      <xdr:colOff>371475</xdr:colOff>
      <xdr:row>1</xdr:row>
      <xdr:rowOff>923925</xdr:rowOff>
    </xdr:to>
    <xdr:sp>
      <xdr:nvSpPr>
        <xdr:cNvPr id="5" name="ZoneTexte 11"/>
        <xdr:cNvSpPr txBox="1">
          <a:spLocks noChangeArrowheads="1"/>
        </xdr:cNvSpPr>
      </xdr:nvSpPr>
      <xdr:spPr>
        <a:xfrm rot="20789337">
          <a:off x="16354425" y="704850"/>
          <a:ext cx="15906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0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Ajoutez une</a:t>
          </a:r>
          <a:r>
            <a:rPr lang="en-US" cap="none" sz="20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 maison</a:t>
          </a:r>
        </a:p>
      </xdr:txBody>
    </xdr:sp>
    <xdr:clientData/>
  </xdr:twoCellAnchor>
  <xdr:twoCellAnchor>
    <xdr:from>
      <xdr:col>3</xdr:col>
      <xdr:colOff>28575</xdr:colOff>
      <xdr:row>0</xdr:row>
      <xdr:rowOff>9525</xdr:rowOff>
    </xdr:from>
    <xdr:to>
      <xdr:col>5</xdr:col>
      <xdr:colOff>685800</xdr:colOff>
      <xdr:row>0</xdr:row>
      <xdr:rowOff>419100</xdr:rowOff>
    </xdr:to>
    <xdr:sp>
      <xdr:nvSpPr>
        <xdr:cNvPr id="6" name="ZoneTexte 7"/>
        <xdr:cNvSpPr txBox="1">
          <a:spLocks noChangeArrowheads="1"/>
        </xdr:cNvSpPr>
      </xdr:nvSpPr>
      <xdr:spPr>
        <a:xfrm>
          <a:off x="4657725" y="9525"/>
          <a:ext cx="2867025" cy="409575"/>
        </a:xfrm>
        <a:prstGeom prst="rect">
          <a:avLst/>
        </a:prstGeom>
        <a:solidFill>
          <a:srgbClr val="99CC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Maison </a:t>
          </a:r>
          <a:r>
            <a:rPr lang="en-US" cap="none" sz="18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SANS</a:t>
          </a: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dépendances</a:t>
          </a:r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895350</xdr:colOff>
      <xdr:row>0</xdr:row>
      <xdr:rowOff>361950</xdr:rowOff>
    </xdr:to>
    <xdr:pic>
      <xdr:nvPicPr>
        <xdr:cNvPr id="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4476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9525</xdr:rowOff>
    </xdr:from>
    <xdr:to>
      <xdr:col>2</xdr:col>
      <xdr:colOff>895350</xdr:colOff>
      <xdr:row>61</xdr:row>
      <xdr:rowOff>9525</xdr:rowOff>
    </xdr:to>
    <xdr:pic>
      <xdr:nvPicPr>
        <xdr:cNvPr id="8" name="Picture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192625"/>
          <a:ext cx="4476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9525</xdr:rowOff>
    </xdr:from>
    <xdr:to>
      <xdr:col>5</xdr:col>
      <xdr:colOff>495300</xdr:colOff>
      <xdr:row>0</xdr:row>
      <xdr:rowOff>419100</xdr:rowOff>
    </xdr:to>
    <xdr:sp>
      <xdr:nvSpPr>
        <xdr:cNvPr id="1" name="ZoneTexte 7"/>
        <xdr:cNvSpPr txBox="1">
          <a:spLocks noChangeArrowheads="1"/>
        </xdr:cNvSpPr>
      </xdr:nvSpPr>
      <xdr:spPr>
        <a:xfrm>
          <a:off x="4686300" y="9525"/>
          <a:ext cx="2876550" cy="409575"/>
        </a:xfrm>
        <a:prstGeom prst="rect">
          <a:avLst/>
        </a:prstGeom>
        <a:solidFill>
          <a:srgbClr val="3366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Maison </a:t>
          </a:r>
          <a:r>
            <a:rPr lang="en-US" cap="none" sz="18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AVEC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dépendances</a:t>
          </a:r>
        </a:p>
      </xdr:txBody>
    </xdr:sp>
    <xdr:clientData/>
  </xdr:twoCellAnchor>
  <xdr:twoCellAnchor editAs="oneCell">
    <xdr:from>
      <xdr:col>3</xdr:col>
      <xdr:colOff>57150</xdr:colOff>
      <xdr:row>1</xdr:row>
      <xdr:rowOff>28575</xdr:rowOff>
    </xdr:from>
    <xdr:to>
      <xdr:col>5</xdr:col>
      <xdr:colOff>800100</xdr:colOff>
      <xdr:row>1</xdr:row>
      <xdr:rowOff>790575</xdr:rowOff>
    </xdr:to>
    <xdr:pic>
      <xdr:nvPicPr>
        <xdr:cNvPr id="2" name="Picture 7" descr="C:\Cyril\MMDC\wsb4063630002\img\bandeau_home4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466725"/>
          <a:ext cx="3152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704850</xdr:colOff>
      <xdr:row>1</xdr:row>
      <xdr:rowOff>247650</xdr:rowOff>
    </xdr:from>
    <xdr:to>
      <xdr:col>4</xdr:col>
      <xdr:colOff>476250</xdr:colOff>
      <xdr:row>1</xdr:row>
      <xdr:rowOff>819150</xdr:rowOff>
    </xdr:to>
    <xdr:sp>
      <xdr:nvSpPr>
        <xdr:cNvPr id="3" name="ZoneTexte 6"/>
        <xdr:cNvSpPr txBox="1">
          <a:spLocks noChangeArrowheads="1"/>
        </xdr:cNvSpPr>
      </xdr:nvSpPr>
      <xdr:spPr>
        <a:xfrm rot="20110138">
          <a:off x="5362575" y="685800"/>
          <a:ext cx="15906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000" b="0" i="0" u="none" baseline="0">
              <a:solidFill>
                <a:srgbClr val="DD0806"/>
              </a:solidFill>
            </a:rPr>
            <a:t>  Exemple</a:t>
          </a:r>
        </a:p>
      </xdr:txBody>
    </xdr:sp>
    <xdr:clientData/>
  </xdr:twoCellAnchor>
  <xdr:twoCellAnchor>
    <xdr:from>
      <xdr:col>6</xdr:col>
      <xdr:colOff>571500</xdr:colOff>
      <xdr:row>1</xdr:row>
      <xdr:rowOff>257175</xdr:rowOff>
    </xdr:from>
    <xdr:to>
      <xdr:col>7</xdr:col>
      <xdr:colOff>381000</xdr:colOff>
      <xdr:row>1</xdr:row>
      <xdr:rowOff>914400</xdr:rowOff>
    </xdr:to>
    <xdr:sp>
      <xdr:nvSpPr>
        <xdr:cNvPr id="4" name="ZoneTexte 8"/>
        <xdr:cNvSpPr txBox="1">
          <a:spLocks noChangeArrowheads="1"/>
        </xdr:cNvSpPr>
      </xdr:nvSpPr>
      <xdr:spPr>
        <a:xfrm rot="20789337">
          <a:off x="8515350" y="695325"/>
          <a:ext cx="1600200" cy="6572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0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Ajoutez une</a:t>
          </a:r>
          <a:r>
            <a:rPr lang="en-US" cap="none" sz="20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 maison</a:t>
          </a:r>
        </a:p>
      </xdr:txBody>
    </xdr:sp>
    <xdr:clientData/>
  </xdr:twoCellAnchor>
  <xdr:twoCellAnchor>
    <xdr:from>
      <xdr:col>9</xdr:col>
      <xdr:colOff>571500</xdr:colOff>
      <xdr:row>1</xdr:row>
      <xdr:rowOff>257175</xdr:rowOff>
    </xdr:from>
    <xdr:to>
      <xdr:col>10</xdr:col>
      <xdr:colOff>352425</xdr:colOff>
      <xdr:row>1</xdr:row>
      <xdr:rowOff>914400</xdr:rowOff>
    </xdr:to>
    <xdr:sp>
      <xdr:nvSpPr>
        <xdr:cNvPr id="5" name="ZoneTexte 8"/>
        <xdr:cNvSpPr txBox="1">
          <a:spLocks noChangeArrowheads="1"/>
        </xdr:cNvSpPr>
      </xdr:nvSpPr>
      <xdr:spPr>
        <a:xfrm rot="20789337">
          <a:off x="12334875" y="695325"/>
          <a:ext cx="1600200" cy="6572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0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Ajoutez une</a:t>
          </a:r>
          <a:r>
            <a:rPr lang="en-US" cap="none" sz="20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 maison</a:t>
          </a:r>
        </a:p>
      </xdr:txBody>
    </xdr:sp>
    <xdr:clientData/>
  </xdr:twoCellAnchor>
  <xdr:twoCellAnchor>
    <xdr:from>
      <xdr:col>12</xdr:col>
      <xdr:colOff>571500</xdr:colOff>
      <xdr:row>1</xdr:row>
      <xdr:rowOff>257175</xdr:rowOff>
    </xdr:from>
    <xdr:to>
      <xdr:col>14</xdr:col>
      <xdr:colOff>495300</xdr:colOff>
      <xdr:row>1</xdr:row>
      <xdr:rowOff>914400</xdr:rowOff>
    </xdr:to>
    <xdr:sp>
      <xdr:nvSpPr>
        <xdr:cNvPr id="6" name="ZoneTexte 8"/>
        <xdr:cNvSpPr txBox="1">
          <a:spLocks noChangeArrowheads="1"/>
        </xdr:cNvSpPr>
      </xdr:nvSpPr>
      <xdr:spPr>
        <a:xfrm rot="20789337">
          <a:off x="15944850" y="695325"/>
          <a:ext cx="1600200" cy="6572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0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Ajoutez une</a:t>
          </a:r>
          <a:r>
            <a:rPr lang="en-US" cap="none" sz="20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 maison</a:t>
          </a:r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952500</xdr:colOff>
      <xdr:row>0</xdr:row>
      <xdr:rowOff>361950</xdr:rowOff>
    </xdr:to>
    <xdr:pic>
      <xdr:nvPicPr>
        <xdr:cNvPr id="7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4476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38100</xdr:rowOff>
    </xdr:from>
    <xdr:to>
      <xdr:col>2</xdr:col>
      <xdr:colOff>952500</xdr:colOff>
      <xdr:row>71</xdr:row>
      <xdr:rowOff>38100</xdr:rowOff>
    </xdr:to>
    <xdr:pic>
      <xdr:nvPicPr>
        <xdr:cNvPr id="8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02375"/>
          <a:ext cx="4476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maisondecharme.com/" TargetMode="External" /><Relationship Id="rId2" Type="http://schemas.openxmlformats.org/officeDocument/2006/relationships/hyperlink" Target="http://mamaisondecharme.com/rub-annonces/fermes-longeres/welcome.htm" TargetMode="External" /><Relationship Id="rId3" Type="http://schemas.openxmlformats.org/officeDocument/2006/relationships/hyperlink" Target="http://mamaisondecharme.com/rub-annonces/maisons-charme/welcome.htm" TargetMode="External" /><Relationship Id="rId4" Type="http://schemas.openxmlformats.org/officeDocument/2006/relationships/hyperlink" Target="http://mamaisondecharme.com/rub-annonces/demeures-charme/welcome.htm" TargetMode="External" /><Relationship Id="rId5" Type="http://schemas.openxmlformats.org/officeDocument/2006/relationships/hyperlink" Target="http://mamaisondecharme.com/rub-annonces/proprietes-domaines/welcome.htm" TargetMode="External" /><Relationship Id="rId6" Type="http://schemas.openxmlformats.org/officeDocument/2006/relationships/hyperlink" Target="http://mamaisondecharme.com/rub-projet/ou_installer.htm" TargetMode="External" /><Relationship Id="rId7" Type="http://schemas.openxmlformats.org/officeDocument/2006/relationships/hyperlink" Target="http://mamaisondecharme.com/rub-projet/criteres_selection.htm" TargetMode="External" /><Relationship Id="rId8" Type="http://schemas.openxmlformats.org/officeDocument/2006/relationships/hyperlink" Target="http://mamaisondecharme.com/rub-projet/plan_fi.htm" TargetMode="External" /><Relationship Id="rId9" Type="http://schemas.openxmlformats.org/officeDocument/2006/relationships/hyperlink" Target="http://mamaisondecharme.com/nousconnaitre.htm" TargetMode="External" /><Relationship Id="rId10" Type="http://schemas.openxmlformats.org/officeDocument/2006/relationships/hyperlink" Target="http://mamaisondecharme.com/label_qualite.htm" TargetMode="External" /><Relationship Id="rId11" Type="http://schemas.openxmlformats.org/officeDocument/2006/relationships/hyperlink" Target="http://www.mamaisondecharme.com/contact.htm" TargetMode="Externa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amaisondecharme.com/rub-annonces/fermes-longeres/welcome.htm" TargetMode="External" /><Relationship Id="rId2" Type="http://schemas.openxmlformats.org/officeDocument/2006/relationships/hyperlink" Target="http://mamaisondecharme.com/rub-annonces/maisons-charme/welcome.htm" TargetMode="External" /><Relationship Id="rId3" Type="http://schemas.openxmlformats.org/officeDocument/2006/relationships/hyperlink" Target="http://mamaisondecharme.com/rub-annonces/demeures-charme/welcome.htm" TargetMode="External" /><Relationship Id="rId4" Type="http://schemas.openxmlformats.org/officeDocument/2006/relationships/hyperlink" Target="http://mamaisondecharme.com/rub-annonces/proprietes-domaines/welcome.htm" TargetMode="External" /><Relationship Id="rId5" Type="http://schemas.openxmlformats.org/officeDocument/2006/relationships/hyperlink" Target="http://mamaisondecharme.com/rub-projet/ou_installer.htm" TargetMode="External" /><Relationship Id="rId6" Type="http://schemas.openxmlformats.org/officeDocument/2006/relationships/hyperlink" Target="http://mamaisondecharme.com/rub-projet/criteres_selection.htm" TargetMode="External" /><Relationship Id="rId7" Type="http://schemas.openxmlformats.org/officeDocument/2006/relationships/hyperlink" Target="http://mamaisondecharme.com/rub-projet/plan_fi.htm" TargetMode="External" /><Relationship Id="rId8" Type="http://schemas.openxmlformats.org/officeDocument/2006/relationships/hyperlink" Target="http://mamaisondecharme.com/nousconnaitre.htm" TargetMode="External" /><Relationship Id="rId9" Type="http://schemas.openxmlformats.org/officeDocument/2006/relationships/hyperlink" Target="http://mamaisondecharme.com/label_qualite.htm" TargetMode="External" /><Relationship Id="rId10" Type="http://schemas.openxmlformats.org/officeDocument/2006/relationships/hyperlink" Target="http://www.mamaisondecharme.com/contact.htm" TargetMode="External" /><Relationship Id="rId11" Type="http://schemas.openxmlformats.org/officeDocument/2006/relationships/hyperlink" Target="http://maps.google.fr/maps?hl=fr&amp;ie=UTF-8&amp;oe=UTF-8&amp;tab=wl" TargetMode="Externa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amaisondecharme.com/" TargetMode="External" /><Relationship Id="rId2" Type="http://schemas.openxmlformats.org/officeDocument/2006/relationships/hyperlink" Target="http://mamaisondecharme.com/rub-annonces/fermes-longeres/welcome.htm" TargetMode="External" /><Relationship Id="rId3" Type="http://schemas.openxmlformats.org/officeDocument/2006/relationships/hyperlink" Target="http://mamaisondecharme.com/rub-annonces/maisons-charme/welcome.htm" TargetMode="External" /><Relationship Id="rId4" Type="http://schemas.openxmlformats.org/officeDocument/2006/relationships/hyperlink" Target="http://mamaisondecharme.com/rub-annonces/demeures-charme/welcome.htm" TargetMode="External" /><Relationship Id="rId5" Type="http://schemas.openxmlformats.org/officeDocument/2006/relationships/hyperlink" Target="http://mamaisondecharme.com/rub-annonces/proprietes-domaines/welcome.htm" TargetMode="External" /><Relationship Id="rId6" Type="http://schemas.openxmlformats.org/officeDocument/2006/relationships/hyperlink" Target="http://mamaisondecharme.com/rub-projet/ou_installer.htm" TargetMode="External" /><Relationship Id="rId7" Type="http://schemas.openxmlformats.org/officeDocument/2006/relationships/hyperlink" Target="http://mamaisondecharme.com/rub-projet/criteres_selection.htm" TargetMode="External" /><Relationship Id="rId8" Type="http://schemas.openxmlformats.org/officeDocument/2006/relationships/hyperlink" Target="http://mamaisondecharme.com/rub-projet/plan_fi.htm" TargetMode="External" /><Relationship Id="rId9" Type="http://schemas.openxmlformats.org/officeDocument/2006/relationships/hyperlink" Target="http://mamaisondecharme.com/nousconnaitre.htm" TargetMode="External" /><Relationship Id="rId10" Type="http://schemas.openxmlformats.org/officeDocument/2006/relationships/hyperlink" Target="http://mamaisondecharme.com/label_qualite.htm" TargetMode="External" /><Relationship Id="rId11" Type="http://schemas.openxmlformats.org/officeDocument/2006/relationships/hyperlink" Target="http://www.mamaisondecharme.com/contact.htm" TargetMode="External" /><Relationship Id="rId12" Type="http://schemas.openxmlformats.org/officeDocument/2006/relationships/drawing" Target="../drawings/drawing3.xml" /><Relationship Id="rId1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mamaisondecharme.com/" TargetMode="External" /><Relationship Id="rId2" Type="http://schemas.openxmlformats.org/officeDocument/2006/relationships/hyperlink" Target="http://mamaisondecharme.com/rub-annonces/fermes-longeres/welcome.htm" TargetMode="External" /><Relationship Id="rId3" Type="http://schemas.openxmlformats.org/officeDocument/2006/relationships/hyperlink" Target="http://mamaisondecharme.com/rub-annonces/maisons-charme/welcome.htm" TargetMode="External" /><Relationship Id="rId4" Type="http://schemas.openxmlformats.org/officeDocument/2006/relationships/hyperlink" Target="http://mamaisondecharme.com/rub-annonces/demeures-charme/welcome.htm" TargetMode="External" /><Relationship Id="rId5" Type="http://schemas.openxmlformats.org/officeDocument/2006/relationships/hyperlink" Target="http://mamaisondecharme.com/rub-annonces/proprietes-domaines/welcome.htm" TargetMode="External" /><Relationship Id="rId6" Type="http://schemas.openxmlformats.org/officeDocument/2006/relationships/hyperlink" Target="http://mamaisondecharme.com/rub-projet/ou_installer.htm" TargetMode="External" /><Relationship Id="rId7" Type="http://schemas.openxmlformats.org/officeDocument/2006/relationships/hyperlink" Target="http://mamaisondecharme.com/rub-projet/criteres_selection.htm" TargetMode="External" /><Relationship Id="rId8" Type="http://schemas.openxmlformats.org/officeDocument/2006/relationships/hyperlink" Target="http://mamaisondecharme.com/rub-projet/plan_fi.htm" TargetMode="External" /><Relationship Id="rId9" Type="http://schemas.openxmlformats.org/officeDocument/2006/relationships/hyperlink" Target="http://mamaisondecharme.com/nousconnaitre.htm" TargetMode="External" /><Relationship Id="rId10" Type="http://schemas.openxmlformats.org/officeDocument/2006/relationships/hyperlink" Target="http://mamaisondecharme.com/label_qualite.htm" TargetMode="External" /><Relationship Id="rId11" Type="http://schemas.openxmlformats.org/officeDocument/2006/relationships/hyperlink" Target="http://www.mamaisondecharme.com/contact.htm" TargetMode="External" /><Relationship Id="rId12" Type="http://schemas.openxmlformats.org/officeDocument/2006/relationships/drawing" Target="../drawings/drawing4.xml" /><Relationship Id="rId1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3300"/>
  </sheetPr>
  <dimension ref="A6:L38"/>
  <sheetViews>
    <sheetView tabSelected="1" zoomScalePageLayoutView="0" workbookViewId="0" topLeftCell="A1">
      <selection activeCell="B5" sqref="B5"/>
    </sheetView>
  </sheetViews>
  <sheetFormatPr defaultColWidth="11.00390625" defaultRowHeight="12.75"/>
  <cols>
    <col min="1" max="9" width="11.00390625" style="154" customWidth="1"/>
    <col min="10" max="10" width="17.75390625" style="154" customWidth="1"/>
    <col min="11" max="16384" width="11.00390625" style="154" customWidth="1"/>
  </cols>
  <sheetData>
    <row r="1" ht="12.75"/>
    <row r="2" ht="12.75"/>
    <row r="3" ht="12.75"/>
    <row r="4" ht="12.75"/>
    <row r="5" ht="12.75"/>
    <row r="6" s="144" customFormat="1" ht="24.75">
      <c r="A6" s="143" t="s">
        <v>66</v>
      </c>
    </row>
    <row r="7" s="144" customFormat="1" ht="12.75"/>
    <row r="8" spans="1:10" s="144" customFormat="1" ht="24.75">
      <c r="A8" s="155" t="s">
        <v>103</v>
      </c>
      <c r="B8" s="155"/>
      <c r="C8" s="155"/>
      <c r="D8" s="155"/>
      <c r="E8" s="155"/>
      <c r="F8" s="155"/>
      <c r="G8" s="155"/>
      <c r="H8" s="155"/>
      <c r="I8" s="155"/>
      <c r="J8" s="155"/>
    </row>
    <row r="9" spans="1:10" s="144" customFormat="1" ht="19.5">
      <c r="A9" s="145"/>
      <c r="B9" s="145"/>
      <c r="C9" s="145"/>
      <c r="D9" s="145"/>
      <c r="E9" s="145"/>
      <c r="F9" s="145"/>
      <c r="G9" s="145"/>
      <c r="H9" s="145"/>
      <c r="I9" s="145"/>
      <c r="J9" s="145"/>
    </row>
    <row r="10" spans="1:10" s="147" customFormat="1" ht="18">
      <c r="A10" s="146" t="s">
        <v>69</v>
      </c>
      <c r="B10" s="146"/>
      <c r="C10" s="146"/>
      <c r="D10" s="146"/>
      <c r="E10" s="146"/>
      <c r="F10" s="146"/>
      <c r="G10" s="146"/>
      <c r="H10" s="146"/>
      <c r="I10" s="146"/>
      <c r="J10" s="146"/>
    </row>
    <row r="11" spans="2:10" s="144" customFormat="1" ht="12.75">
      <c r="B11" s="148"/>
      <c r="C11" s="148"/>
      <c r="D11" s="148"/>
      <c r="E11" s="148"/>
      <c r="F11" s="148"/>
      <c r="G11" s="148"/>
      <c r="H11" s="148"/>
      <c r="I11" s="148"/>
      <c r="J11" s="148"/>
    </row>
    <row r="12" spans="2:10" s="147" customFormat="1" ht="18">
      <c r="B12" s="146" t="s">
        <v>97</v>
      </c>
      <c r="C12" s="146"/>
      <c r="D12" s="146"/>
      <c r="E12" s="146"/>
      <c r="F12" s="146"/>
      <c r="G12" s="146"/>
      <c r="H12" s="146"/>
      <c r="I12" s="146"/>
      <c r="J12" s="146"/>
    </row>
    <row r="13" spans="2:10" s="144" customFormat="1" ht="19.5">
      <c r="B13" s="149" t="s">
        <v>70</v>
      </c>
      <c r="C13" s="149"/>
      <c r="D13" s="149"/>
      <c r="E13" s="149"/>
      <c r="F13" s="149"/>
      <c r="G13" s="149"/>
      <c r="H13" s="149"/>
      <c r="I13" s="149"/>
      <c r="J13" s="149"/>
    </row>
    <row r="14" spans="1:10" s="144" customFormat="1" ht="12.75">
      <c r="A14" s="148"/>
      <c r="B14" s="148"/>
      <c r="C14" s="148"/>
      <c r="D14" s="148"/>
      <c r="E14" s="148"/>
      <c r="F14" s="148"/>
      <c r="G14" s="148"/>
      <c r="H14" s="148"/>
      <c r="I14" s="148"/>
      <c r="J14" s="148"/>
    </row>
    <row r="15" s="150" customFormat="1" ht="15"/>
    <row r="16" s="150" customFormat="1" ht="15">
      <c r="A16" s="151" t="s">
        <v>71</v>
      </c>
    </row>
    <row r="17" s="150" customFormat="1" ht="15">
      <c r="B17" s="150" t="s">
        <v>67</v>
      </c>
    </row>
    <row r="18" spans="2:10" s="150" customFormat="1" ht="15">
      <c r="B18" s="158" t="s">
        <v>68</v>
      </c>
      <c r="C18" s="158"/>
      <c r="D18" s="158"/>
      <c r="E18" s="158"/>
      <c r="F18" s="158"/>
      <c r="G18" s="158"/>
      <c r="H18" s="158"/>
      <c r="I18" s="158"/>
      <c r="J18" s="158"/>
    </row>
    <row r="19" spans="2:10" s="150" customFormat="1" ht="15">
      <c r="B19" s="158" t="s">
        <v>101</v>
      </c>
      <c r="C19" s="158"/>
      <c r="D19" s="158"/>
      <c r="E19" s="158"/>
      <c r="F19" s="158"/>
      <c r="G19" s="158"/>
      <c r="H19" s="158"/>
      <c r="I19" s="158"/>
      <c r="J19" s="158"/>
    </row>
    <row r="20" spans="2:12" s="150" customFormat="1" ht="15">
      <c r="B20" s="158" t="s">
        <v>100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</row>
    <row r="21" s="144" customFormat="1" ht="12.75"/>
    <row r="22" s="144" customFormat="1" ht="12.75"/>
    <row r="23" s="144" customFormat="1" ht="15">
      <c r="A23" s="151" t="s">
        <v>102</v>
      </c>
    </row>
    <row r="24" spans="2:4" s="144" customFormat="1" ht="12.75">
      <c r="B24" s="156" t="s">
        <v>72</v>
      </c>
      <c r="C24" s="156"/>
      <c r="D24" s="156"/>
    </row>
    <row r="25" spans="2:4" s="144" customFormat="1" ht="12.75">
      <c r="B25" s="156" t="s">
        <v>74</v>
      </c>
      <c r="C25" s="156"/>
      <c r="D25" s="156"/>
    </row>
    <row r="26" spans="2:4" s="144" customFormat="1" ht="12.75">
      <c r="B26" s="157" t="s">
        <v>73</v>
      </c>
      <c r="C26" s="157"/>
      <c r="D26" s="157"/>
    </row>
    <row r="27" spans="2:4" s="144" customFormat="1" ht="12.75">
      <c r="B27" s="156" t="s">
        <v>75</v>
      </c>
      <c r="C27" s="156"/>
      <c r="D27" s="156"/>
    </row>
    <row r="28" s="144" customFormat="1" ht="12.75"/>
    <row r="29" spans="2:4" s="144" customFormat="1" ht="12.75">
      <c r="B29" s="157" t="s">
        <v>76</v>
      </c>
      <c r="C29" s="157"/>
      <c r="D29" s="157"/>
    </row>
    <row r="30" spans="2:5" s="144" customFormat="1" ht="12.75">
      <c r="B30" s="156" t="s">
        <v>77</v>
      </c>
      <c r="C30" s="156"/>
      <c r="D30" s="156"/>
      <c r="E30" s="156"/>
    </row>
    <row r="31" spans="2:4" s="144" customFormat="1" ht="12.75">
      <c r="B31" s="156" t="s">
        <v>78</v>
      </c>
      <c r="C31" s="156"/>
      <c r="D31" s="156"/>
    </row>
    <row r="32" s="144" customFormat="1" ht="12.75"/>
    <row r="33" s="144" customFormat="1" ht="12.75">
      <c r="B33" s="152" t="s">
        <v>79</v>
      </c>
    </row>
    <row r="34" s="144" customFormat="1" ht="12.75">
      <c r="B34" s="152" t="s">
        <v>80</v>
      </c>
    </row>
    <row r="35" s="144" customFormat="1" ht="12.75">
      <c r="B35" s="152" t="s">
        <v>81</v>
      </c>
    </row>
    <row r="36" s="144" customFormat="1" ht="12.75"/>
    <row r="37" s="153" customFormat="1" ht="12.75"/>
    <row r="38" ht="12.75">
      <c r="A38" s="153" t="s">
        <v>99</v>
      </c>
    </row>
  </sheetData>
  <sheetProtection/>
  <mergeCells count="11">
    <mergeCell ref="B30:E30"/>
    <mergeCell ref="B31:D31"/>
    <mergeCell ref="B18:J18"/>
    <mergeCell ref="B19:J19"/>
    <mergeCell ref="B20:L20"/>
    <mergeCell ref="B27:D27"/>
    <mergeCell ref="B29:D29"/>
    <mergeCell ref="A8:J8"/>
    <mergeCell ref="B24:D24"/>
    <mergeCell ref="B25:D25"/>
    <mergeCell ref="B26:D26"/>
  </mergeCells>
  <hyperlinks>
    <hyperlink ref="A8" r:id="rId1" display="Bienvenue sur le comparateur immobilier éditer par MaMaisonDeCharme.com"/>
    <hyperlink ref="B18" location="'Critères géographiques'!A1" display="Onglet &quot;Critères géographique&quot;, pour vous aidez à définir des priorités dans vos zones de recherches"/>
    <hyperlink ref="B19" location="'Maison sans dépendances'!A1" display="Onglet &quot;Maisons sans dépendances&quot;, où vous trouverez les critères de sélection spécifiques."/>
    <hyperlink ref="B20" location="'Maison avec dépedances'!A1" display="Onglet &quot;Maisons avec dépendances&quot;, où des critères supplémentaires les aux batiments annexes sont disponibles"/>
    <hyperlink ref="B24" r:id="rId2" display="Annonces Fermes et Longères"/>
    <hyperlink ref="B25" r:id="rId3" display="Annonces Maisons de Charme"/>
    <hyperlink ref="B26" r:id="rId4" display="Annonces Demeures de Caractère"/>
    <hyperlink ref="B27" r:id="rId5" display="Annonces Propriétés et Domaines"/>
    <hyperlink ref="B29" r:id="rId6" display="Mon projet immo : Où s'installer ?"/>
    <hyperlink ref="B30" r:id="rId7" display="Mon projet immo : Les critères de sélection"/>
    <hyperlink ref="B31" r:id="rId8" display="Mon projet immo : Plan de financement"/>
    <hyperlink ref="B33" r:id="rId9" display="Nous connaître"/>
    <hyperlink ref="B34" r:id="rId10" display="Le Label Qualité"/>
    <hyperlink ref="B35" r:id="rId11" display="Contact"/>
  </hyperlinks>
  <printOptions/>
  <pageMargins left="0.7" right="0.7" top="0.75" bottom="0.75" header="0.3" footer="0.3"/>
  <pageSetup horizontalDpi="600" verticalDpi="600" orientation="portrait" paperSize="9" r:id="rId13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5"/>
  </sheetPr>
  <dimension ref="A2:K77"/>
  <sheetViews>
    <sheetView zoomScalePageLayoutView="0" workbookViewId="0" topLeftCell="A1">
      <selection activeCell="H69" sqref="H69"/>
    </sheetView>
  </sheetViews>
  <sheetFormatPr defaultColWidth="11.00390625" defaultRowHeight="9" customHeight="1"/>
  <cols>
    <col min="1" max="16384" width="11.00390625" style="144" customWidth="1"/>
  </cols>
  <sheetData>
    <row r="2" ht="18" customHeight="1">
      <c r="J2" s="151" t="s">
        <v>59</v>
      </c>
    </row>
    <row r="3" spans="1:10" ht="15">
      <c r="A3" s="175" t="s">
        <v>85</v>
      </c>
      <c r="J3" s="151" t="s">
        <v>60</v>
      </c>
    </row>
    <row r="4" spans="1:2" ht="12.75">
      <c r="A4" s="176" t="s">
        <v>82</v>
      </c>
      <c r="B4" s="176"/>
    </row>
    <row r="5" spans="1:9" ht="15">
      <c r="A5" s="176" t="s">
        <v>83</v>
      </c>
      <c r="B5" s="176"/>
      <c r="C5" s="176"/>
      <c r="I5" s="151"/>
    </row>
    <row r="6" spans="1:11" ht="12.75">
      <c r="A6" s="177" t="s">
        <v>84</v>
      </c>
      <c r="B6" s="177"/>
      <c r="C6" s="177"/>
      <c r="J6" s="178" t="s">
        <v>98</v>
      </c>
      <c r="K6" s="178"/>
    </row>
    <row r="60" spans="1:4" ht="12.75">
      <c r="A60" s="154"/>
      <c r="B60" s="154"/>
      <c r="C60" s="154"/>
      <c r="D60" s="154"/>
    </row>
    <row r="61" spans="1:4" ht="12.75">
      <c r="A61" s="154"/>
      <c r="B61" s="154"/>
      <c r="C61" s="154"/>
      <c r="D61" s="154"/>
    </row>
    <row r="62" spans="1:4" ht="9" customHeight="1">
      <c r="A62" s="179"/>
      <c r="B62" s="154"/>
      <c r="C62" s="154"/>
      <c r="D62" s="154"/>
    </row>
    <row r="63" spans="1:4" ht="9" customHeight="1">
      <c r="A63" s="154"/>
      <c r="B63" s="154"/>
      <c r="C63" s="154"/>
      <c r="D63" s="154"/>
    </row>
    <row r="64" spans="1:3" ht="12.75">
      <c r="A64" s="156" t="s">
        <v>72</v>
      </c>
      <c r="B64" s="156"/>
      <c r="C64" s="156"/>
    </row>
    <row r="65" spans="1:3" ht="12.75">
      <c r="A65" s="156" t="s">
        <v>74</v>
      </c>
      <c r="B65" s="156"/>
      <c r="C65" s="156"/>
    </row>
    <row r="66" spans="1:3" ht="12.75">
      <c r="A66" s="157" t="s">
        <v>73</v>
      </c>
      <c r="B66" s="157"/>
      <c r="C66" s="157"/>
    </row>
    <row r="67" spans="1:3" ht="12.75">
      <c r="A67" s="156" t="s">
        <v>75</v>
      </c>
      <c r="B67" s="156"/>
      <c r="C67" s="156"/>
    </row>
    <row r="69" spans="1:3" ht="12.75">
      <c r="A69" s="157" t="s">
        <v>76</v>
      </c>
      <c r="B69" s="157"/>
      <c r="C69" s="157"/>
    </row>
    <row r="70" spans="1:4" ht="12.75">
      <c r="A70" s="156" t="s">
        <v>77</v>
      </c>
      <c r="B70" s="156"/>
      <c r="C70" s="156"/>
      <c r="D70" s="156"/>
    </row>
    <row r="71" spans="1:3" ht="12.75">
      <c r="A71" s="156" t="s">
        <v>78</v>
      </c>
      <c r="B71" s="156"/>
      <c r="C71" s="156"/>
    </row>
    <row r="73" ht="12.75">
      <c r="A73" s="152" t="s">
        <v>79</v>
      </c>
    </row>
    <row r="74" ht="12.75">
      <c r="A74" s="152" t="s">
        <v>80</v>
      </c>
    </row>
    <row r="75" ht="12.75">
      <c r="A75" s="152" t="s">
        <v>81</v>
      </c>
    </row>
    <row r="77" ht="12.75">
      <c r="A77" s="153" t="s">
        <v>99</v>
      </c>
    </row>
  </sheetData>
  <sheetProtection/>
  <mergeCells count="11">
    <mergeCell ref="A4:B4"/>
    <mergeCell ref="A5:C5"/>
    <mergeCell ref="A6:C6"/>
    <mergeCell ref="A64:C64"/>
    <mergeCell ref="A70:D70"/>
    <mergeCell ref="A71:C71"/>
    <mergeCell ref="J6:K6"/>
    <mergeCell ref="A65:C65"/>
    <mergeCell ref="A66:C66"/>
    <mergeCell ref="A67:C67"/>
    <mergeCell ref="A69:C69"/>
  </mergeCells>
  <hyperlinks>
    <hyperlink ref="A4" location="'Critères géographiques'!A1" display="Onglet &quot;Critères géographique&quot;, pour vous aidez à définir des priorités dans vos zones de recherches"/>
    <hyperlink ref="A5" location="'Maison sans dépendances'!A1" display="Onglet &quot;Maisons sans dépendances&quot;, où vous trouverez les critères de sélection spécifiques."/>
    <hyperlink ref="A6" location="'Maison avec dépedances'!A1" display="Onglet &quot;Maisons avec dépendances&quot;, où des critères supplémentaires les aux batiments annexes sont disponibles"/>
    <hyperlink ref="A3" location="Bienvenue!A1" display="Onglet Bienvenue"/>
    <hyperlink ref="A64" r:id="rId1" display="Annonces Fermes et Longères"/>
    <hyperlink ref="A65" r:id="rId2" display="Annonces Maisons de Charme"/>
    <hyperlink ref="A66" r:id="rId3" display="Annonces Demeures de Caractère"/>
    <hyperlink ref="A67" r:id="rId4" display="Annonces Propriétés et Domaines"/>
    <hyperlink ref="A69" r:id="rId5" display="Mon projet immo : Où s'installer ?"/>
    <hyperlink ref="A70" r:id="rId6" display="Mon projet immo : Les critères de sélection"/>
    <hyperlink ref="A71" r:id="rId7" display="Mon projet immo : Plan de financement"/>
    <hyperlink ref="A73" r:id="rId8" display="Nous connaître"/>
    <hyperlink ref="A74" r:id="rId9" display="Le Label Qualité"/>
    <hyperlink ref="A75" r:id="rId10" display="Contact"/>
    <hyperlink ref="J6" r:id="rId11" display="Accès à Google Map"/>
  </hyperlinks>
  <printOptions/>
  <pageMargins left="0.75" right="0.75" top="1" bottom="1" header="0.4921259845" footer="0.4921259845"/>
  <pageSetup horizontalDpi="600" verticalDpi="600" orientation="portrait" paperSize="9" r:id="rId13"/>
  <drawing r:id="rId1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2:O76"/>
  <sheetViews>
    <sheetView zoomScale="70" zoomScaleNormal="70" zoomScalePageLayoutView="0" workbookViewId="0" topLeftCell="A1">
      <pane xSplit="3" topLeftCell="D1" activePane="topRight" state="frozen"/>
      <selection pane="topLeft" activeCell="A1" sqref="A1"/>
      <selection pane="topRight" activeCell="B35" sqref="B35"/>
    </sheetView>
  </sheetViews>
  <sheetFormatPr defaultColWidth="11.00390625" defaultRowHeight="12.75"/>
  <cols>
    <col min="1" max="1" width="22.625" style="0" customWidth="1"/>
    <col min="2" max="2" width="24.375" style="0" customWidth="1"/>
    <col min="3" max="3" width="13.75390625" style="0" customWidth="1"/>
    <col min="4" max="4" width="21.25390625" style="0" customWidth="1"/>
    <col min="5" max="5" width="7.75390625" style="0" customWidth="1"/>
    <col min="6" max="6" width="14.375" style="0" customWidth="1"/>
    <col min="7" max="7" width="23.50390625" style="0" customWidth="1"/>
    <col min="9" max="9" width="15.625" style="0" customWidth="1"/>
    <col min="10" max="10" width="23.875" style="0" customWidth="1"/>
    <col min="11" max="11" width="7.75390625" style="0" customWidth="1"/>
    <col min="12" max="12" width="15.75390625" style="0" customWidth="1"/>
    <col min="13" max="13" width="21.25390625" style="0" customWidth="1"/>
    <col min="14" max="14" width="7.75390625" style="0" customWidth="1"/>
    <col min="15" max="15" width="14.375" style="0" customWidth="1"/>
  </cols>
  <sheetData>
    <row r="1" s="154" customFormat="1" ht="34.5" customHeight="1"/>
    <row r="2" spans="1:15" ht="91.5" customHeight="1">
      <c r="A2" s="180" t="s">
        <v>104</v>
      </c>
      <c r="B2" s="181"/>
      <c r="C2" s="182"/>
      <c r="D2" s="101"/>
      <c r="E2" s="102"/>
      <c r="F2" s="103"/>
      <c r="G2" s="167"/>
      <c r="H2" s="168"/>
      <c r="I2" s="169"/>
      <c r="J2" s="170"/>
      <c r="K2" s="171"/>
      <c r="L2" s="172"/>
      <c r="M2" s="101"/>
      <c r="N2" s="102"/>
      <c r="O2" s="103"/>
    </row>
    <row r="3" spans="1:15" ht="54" customHeight="1">
      <c r="A3" s="184" t="s">
        <v>88</v>
      </c>
      <c r="B3" s="185" t="s">
        <v>87</v>
      </c>
      <c r="C3" s="184" t="s">
        <v>86</v>
      </c>
      <c r="D3" s="165" t="s">
        <v>63</v>
      </c>
      <c r="E3" s="165"/>
      <c r="F3" s="140"/>
      <c r="G3" s="159"/>
      <c r="H3" s="160"/>
      <c r="I3" s="161"/>
      <c r="J3" s="162"/>
      <c r="K3" s="163"/>
      <c r="L3" s="164"/>
      <c r="M3" s="165"/>
      <c r="N3" s="165"/>
      <c r="O3" s="140"/>
    </row>
    <row r="4" spans="1:15" ht="12.75">
      <c r="A4" s="6" t="s">
        <v>0</v>
      </c>
      <c r="B4" s="6" t="s">
        <v>8</v>
      </c>
      <c r="C4" s="7" t="s">
        <v>9</v>
      </c>
      <c r="D4" s="8" t="s">
        <v>11</v>
      </c>
      <c r="E4" s="8" t="s">
        <v>6</v>
      </c>
      <c r="F4" s="8" t="s">
        <v>10</v>
      </c>
      <c r="G4" s="100" t="s">
        <v>11</v>
      </c>
      <c r="H4" s="9" t="s">
        <v>6</v>
      </c>
      <c r="I4" s="9" t="s">
        <v>10</v>
      </c>
      <c r="J4" s="48" t="s">
        <v>11</v>
      </c>
      <c r="K4" s="48" t="s">
        <v>6</v>
      </c>
      <c r="L4" s="48" t="s">
        <v>10</v>
      </c>
      <c r="M4" s="8" t="s">
        <v>11</v>
      </c>
      <c r="N4" s="8" t="s">
        <v>6</v>
      </c>
      <c r="O4" s="8" t="s">
        <v>10</v>
      </c>
    </row>
    <row r="5" spans="1:15" ht="12.75">
      <c r="A5" s="26" t="s">
        <v>16</v>
      </c>
      <c r="B5" s="16"/>
      <c r="C5" s="17"/>
      <c r="D5" s="141"/>
      <c r="E5" s="142"/>
      <c r="F5" s="166"/>
      <c r="G5" s="142"/>
      <c r="H5" s="142"/>
      <c r="I5" s="166"/>
      <c r="J5" s="141"/>
      <c r="K5" s="142"/>
      <c r="L5" s="166"/>
      <c r="M5" s="141"/>
      <c r="N5" s="142"/>
      <c r="O5" s="166"/>
    </row>
    <row r="6" spans="1:15" ht="12.75">
      <c r="A6" s="68" t="s">
        <v>12</v>
      </c>
      <c r="B6" s="69"/>
      <c r="C6" s="70"/>
      <c r="D6" s="69"/>
      <c r="E6" s="69"/>
      <c r="F6" s="69"/>
      <c r="G6" s="69"/>
      <c r="H6" s="69"/>
      <c r="I6" s="71"/>
      <c r="J6" s="69"/>
      <c r="K6" s="69"/>
      <c r="L6" s="69"/>
      <c r="M6" s="69"/>
      <c r="N6" s="69"/>
      <c r="O6" s="69"/>
    </row>
    <row r="7" spans="1:15" ht="51">
      <c r="A7" s="35" t="s">
        <v>30</v>
      </c>
      <c r="B7" s="104" t="s">
        <v>64</v>
      </c>
      <c r="C7" s="36">
        <v>10</v>
      </c>
      <c r="D7" s="37"/>
      <c r="E7" s="38"/>
      <c r="F7" s="39">
        <f>E7*C7</f>
        <v>0</v>
      </c>
      <c r="G7" s="40"/>
      <c r="H7" s="41"/>
      <c r="I7" s="106">
        <f>H7*C7</f>
        <v>0</v>
      </c>
      <c r="J7" s="49"/>
      <c r="K7" s="50"/>
      <c r="L7" s="51">
        <f>K7*C7</f>
        <v>0</v>
      </c>
      <c r="M7" s="37"/>
      <c r="N7" s="38"/>
      <c r="O7" s="39">
        <f>N7*C7</f>
        <v>0</v>
      </c>
    </row>
    <row r="8" spans="1:15" s="64" customFormat="1" ht="51">
      <c r="A8" s="35" t="s">
        <v>96</v>
      </c>
      <c r="B8" s="35" t="s">
        <v>65</v>
      </c>
      <c r="C8" s="36">
        <v>10</v>
      </c>
      <c r="D8" s="37"/>
      <c r="E8" s="38"/>
      <c r="F8" s="39">
        <f>E8*C8</f>
        <v>0</v>
      </c>
      <c r="G8" s="40"/>
      <c r="H8" s="41"/>
      <c r="I8" s="106">
        <f>H8*C8</f>
        <v>0</v>
      </c>
      <c r="J8" s="49"/>
      <c r="K8" s="50"/>
      <c r="L8" s="51">
        <f>K8*C8</f>
        <v>0</v>
      </c>
      <c r="M8" s="37"/>
      <c r="N8" s="38"/>
      <c r="O8" s="39">
        <f>N8*C8</f>
        <v>0</v>
      </c>
    </row>
    <row r="9" spans="1:15" ht="12.75">
      <c r="A9" s="15" t="s">
        <v>15</v>
      </c>
      <c r="B9" s="20" t="s">
        <v>35</v>
      </c>
      <c r="C9" s="21">
        <v>1</v>
      </c>
      <c r="D9" s="33"/>
      <c r="E9" s="2"/>
      <c r="F9" s="66">
        <f>E9*C9</f>
        <v>0</v>
      </c>
      <c r="G9" s="34"/>
      <c r="H9" s="3"/>
      <c r="I9" s="107">
        <f>H9*C9</f>
        <v>0</v>
      </c>
      <c r="J9" s="52"/>
      <c r="K9" s="53"/>
      <c r="L9" s="63">
        <f>K9*C9</f>
        <v>0</v>
      </c>
      <c r="M9" s="33"/>
      <c r="N9" s="2"/>
      <c r="O9" s="111">
        <f>N9*C9</f>
        <v>0</v>
      </c>
    </row>
    <row r="10" spans="1:15" ht="12.75">
      <c r="A10" s="186" t="s">
        <v>14</v>
      </c>
      <c r="B10" s="187"/>
      <c r="C10" s="188">
        <f>(C9+C7)*10</f>
        <v>110</v>
      </c>
      <c r="D10" s="189"/>
      <c r="E10" s="187"/>
      <c r="F10" s="190">
        <f>SUM(F7:F9)</f>
        <v>0</v>
      </c>
      <c r="G10" s="187"/>
      <c r="H10" s="187"/>
      <c r="I10" s="190">
        <f>SUM(I7:I9)</f>
        <v>0</v>
      </c>
      <c r="J10" s="189"/>
      <c r="K10" s="187"/>
      <c r="L10" s="190">
        <f>SUM(L7:L9)</f>
        <v>0</v>
      </c>
      <c r="M10" s="189"/>
      <c r="N10" s="187"/>
      <c r="O10" s="190">
        <f>SUM(O7:O9)</f>
        <v>0</v>
      </c>
    </row>
    <row r="11" spans="1:15" ht="12.75">
      <c r="A11" s="18"/>
      <c r="B11" s="191" t="s">
        <v>21</v>
      </c>
      <c r="C11" s="192">
        <f>C10/2</f>
        <v>55</v>
      </c>
      <c r="D11" s="22"/>
      <c r="E11" s="19"/>
      <c r="F11" s="19"/>
      <c r="G11" s="19"/>
      <c r="H11" s="19"/>
      <c r="I11" s="108"/>
      <c r="J11" s="22"/>
      <c r="K11" s="19"/>
      <c r="L11" s="19"/>
      <c r="M11" s="22"/>
      <c r="N11" s="19"/>
      <c r="O11" s="19"/>
    </row>
    <row r="12" ht="12.75">
      <c r="I12" s="109"/>
    </row>
    <row r="13" spans="1:15" ht="12.75">
      <c r="A13" s="73" t="s">
        <v>31</v>
      </c>
      <c r="B13" s="72"/>
      <c r="C13" s="74"/>
      <c r="D13" s="75"/>
      <c r="E13" s="72"/>
      <c r="F13" s="72"/>
      <c r="G13" s="72"/>
      <c r="H13" s="72"/>
      <c r="I13" s="74"/>
      <c r="J13" s="75"/>
      <c r="K13" s="72"/>
      <c r="L13" s="72"/>
      <c r="M13" s="75"/>
      <c r="N13" s="72"/>
      <c r="O13" s="72"/>
    </row>
    <row r="14" spans="1:15" s="64" customFormat="1" ht="51">
      <c r="A14" s="45" t="s">
        <v>93</v>
      </c>
      <c r="B14" s="45" t="s">
        <v>61</v>
      </c>
      <c r="C14" s="43">
        <v>9</v>
      </c>
      <c r="D14" s="44"/>
      <c r="E14" s="38"/>
      <c r="F14" s="39">
        <f>E14*C14</f>
        <v>0</v>
      </c>
      <c r="G14" s="41"/>
      <c r="H14" s="41"/>
      <c r="I14" s="106">
        <f>H14*C14</f>
        <v>0</v>
      </c>
      <c r="J14" s="55"/>
      <c r="K14" s="50"/>
      <c r="L14" s="51">
        <f>K14*C14</f>
        <v>0</v>
      </c>
      <c r="M14" s="44"/>
      <c r="N14" s="38"/>
      <c r="O14" s="39">
        <f>N14*C14</f>
        <v>0</v>
      </c>
    </row>
    <row r="15" spans="1:15" s="64" customFormat="1" ht="63.75">
      <c r="A15" s="42" t="s">
        <v>32</v>
      </c>
      <c r="B15" s="45" t="s">
        <v>33</v>
      </c>
      <c r="C15" s="43">
        <v>9</v>
      </c>
      <c r="D15" s="44"/>
      <c r="E15" s="38"/>
      <c r="F15" s="39">
        <f>E15*C15</f>
        <v>0</v>
      </c>
      <c r="G15" s="41"/>
      <c r="H15" s="41"/>
      <c r="I15" s="106">
        <f aca="true" t="shared" si="0" ref="I15:I20">H15*C15</f>
        <v>0</v>
      </c>
      <c r="J15" s="55"/>
      <c r="K15" s="50"/>
      <c r="L15" s="51">
        <f aca="true" t="shared" si="1" ref="L15:L20">K15*C15</f>
        <v>0</v>
      </c>
      <c r="M15" s="44"/>
      <c r="N15" s="38"/>
      <c r="O15" s="39">
        <f aca="true" t="shared" si="2" ref="O15:O20">N15*C15</f>
        <v>0</v>
      </c>
    </row>
    <row r="16" spans="1:15" s="64" customFormat="1" ht="76.5">
      <c r="A16" s="45" t="s">
        <v>94</v>
      </c>
      <c r="B16" s="45" t="s">
        <v>34</v>
      </c>
      <c r="C16" s="43">
        <v>9</v>
      </c>
      <c r="D16" s="44"/>
      <c r="E16" s="38"/>
      <c r="F16" s="39"/>
      <c r="G16" s="41"/>
      <c r="H16" s="41"/>
      <c r="I16" s="106">
        <f t="shared" si="0"/>
        <v>0</v>
      </c>
      <c r="J16" s="55"/>
      <c r="K16" s="50"/>
      <c r="L16" s="51">
        <f t="shared" si="1"/>
        <v>0</v>
      </c>
      <c r="M16" s="44"/>
      <c r="N16" s="38"/>
      <c r="O16" s="39">
        <f t="shared" si="2"/>
        <v>0</v>
      </c>
    </row>
    <row r="17" spans="1:15" s="64" customFormat="1" ht="25.5">
      <c r="A17" s="42" t="s">
        <v>22</v>
      </c>
      <c r="B17" s="45" t="s">
        <v>18</v>
      </c>
      <c r="C17" s="43">
        <v>9</v>
      </c>
      <c r="D17" s="44"/>
      <c r="E17" s="38"/>
      <c r="F17" s="39">
        <f>E17*C17</f>
        <v>0</v>
      </c>
      <c r="G17" s="41"/>
      <c r="H17" s="41"/>
      <c r="I17" s="106">
        <f t="shared" si="0"/>
        <v>0</v>
      </c>
      <c r="J17" s="55"/>
      <c r="K17" s="50"/>
      <c r="L17" s="51">
        <f t="shared" si="1"/>
        <v>0</v>
      </c>
      <c r="M17" s="44"/>
      <c r="N17" s="38"/>
      <c r="O17" s="39">
        <f t="shared" si="2"/>
        <v>0</v>
      </c>
    </row>
    <row r="18" spans="1:15" ht="51">
      <c r="A18" s="11" t="s">
        <v>23</v>
      </c>
      <c r="B18" s="29" t="s">
        <v>36</v>
      </c>
      <c r="C18" s="12">
        <v>5</v>
      </c>
      <c r="D18" s="25"/>
      <c r="E18" s="13"/>
      <c r="F18" s="66">
        <f>E18*C18</f>
        <v>0</v>
      </c>
      <c r="G18" s="31"/>
      <c r="H18" s="14"/>
      <c r="I18" s="110">
        <f t="shared" si="0"/>
        <v>0</v>
      </c>
      <c r="J18" s="56"/>
      <c r="K18" s="57"/>
      <c r="L18" s="63">
        <f t="shared" si="1"/>
        <v>0</v>
      </c>
      <c r="M18" s="25"/>
      <c r="N18" s="13"/>
      <c r="O18" s="111">
        <f t="shared" si="2"/>
        <v>0</v>
      </c>
    </row>
    <row r="19" spans="1:15" ht="12.75">
      <c r="A19" s="4" t="s">
        <v>7</v>
      </c>
      <c r="B19" s="4"/>
      <c r="C19" s="5">
        <v>6</v>
      </c>
      <c r="D19" s="24"/>
      <c r="E19" s="2"/>
      <c r="F19" s="66">
        <f>E19*C19</f>
        <v>0</v>
      </c>
      <c r="G19" s="3"/>
      <c r="H19" s="3"/>
      <c r="I19" s="110">
        <f t="shared" si="0"/>
        <v>0</v>
      </c>
      <c r="J19" s="58"/>
      <c r="K19" s="53"/>
      <c r="L19" s="63">
        <f t="shared" si="1"/>
        <v>0</v>
      </c>
      <c r="M19" s="24"/>
      <c r="N19" s="2"/>
      <c r="O19" s="111">
        <f t="shared" si="2"/>
        <v>0</v>
      </c>
    </row>
    <row r="20" spans="1:15" ht="12.75">
      <c r="A20" s="4" t="s">
        <v>1</v>
      </c>
      <c r="B20" s="4"/>
      <c r="C20" s="5">
        <v>6</v>
      </c>
      <c r="D20" s="24"/>
      <c r="E20" s="2"/>
      <c r="F20" s="66">
        <f>E20*C20</f>
        <v>0</v>
      </c>
      <c r="G20" s="3"/>
      <c r="H20" s="3"/>
      <c r="I20" s="110">
        <f t="shared" si="0"/>
        <v>0</v>
      </c>
      <c r="J20" s="58"/>
      <c r="K20" s="53"/>
      <c r="L20" s="63">
        <f t="shared" si="1"/>
        <v>0</v>
      </c>
      <c r="M20" s="24"/>
      <c r="N20" s="2"/>
      <c r="O20" s="111">
        <f t="shared" si="2"/>
        <v>0</v>
      </c>
    </row>
    <row r="21" spans="1:15" ht="12.75">
      <c r="A21" s="186" t="s">
        <v>14</v>
      </c>
      <c r="B21" s="187"/>
      <c r="C21" s="188">
        <f>(C18+C17+C15+C16+C19+C20+C14)*10</f>
        <v>530</v>
      </c>
      <c r="D21" s="189"/>
      <c r="E21" s="187"/>
      <c r="F21" s="190">
        <f>SUM(F14:F20)</f>
        <v>0</v>
      </c>
      <c r="G21" s="187"/>
      <c r="H21" s="187"/>
      <c r="I21" s="190">
        <f>SUM(I14:I20)</f>
        <v>0</v>
      </c>
      <c r="J21" s="189"/>
      <c r="K21" s="187"/>
      <c r="L21" s="190">
        <f>SUM(L14:L20)</f>
        <v>0</v>
      </c>
      <c r="M21" s="189"/>
      <c r="N21" s="187"/>
      <c r="O21" s="190">
        <f>SUM(O14:O20)</f>
        <v>0</v>
      </c>
    </row>
    <row r="22" spans="1:15" ht="12.75">
      <c r="A22" s="10"/>
      <c r="B22" s="191" t="s">
        <v>21</v>
      </c>
      <c r="C22" s="192">
        <f>C21/2</f>
        <v>265</v>
      </c>
      <c r="D22" s="23"/>
      <c r="E22" s="16"/>
      <c r="F22" s="16"/>
      <c r="G22" s="16"/>
      <c r="H22" s="16"/>
      <c r="I22" s="105"/>
      <c r="J22" s="23"/>
      <c r="K22" s="16"/>
      <c r="L22" s="16"/>
      <c r="M22" s="23"/>
      <c r="N22" s="16"/>
      <c r="O22" s="16"/>
    </row>
    <row r="23" ht="12.75">
      <c r="I23" s="109"/>
    </row>
    <row r="24" spans="1:15" ht="12.75">
      <c r="A24" s="73" t="s">
        <v>48</v>
      </c>
      <c r="B24" s="72"/>
      <c r="C24" s="74"/>
      <c r="D24" s="75"/>
      <c r="E24" s="72"/>
      <c r="F24" s="72"/>
      <c r="G24" s="72"/>
      <c r="H24" s="72"/>
      <c r="I24" s="74"/>
      <c r="J24" s="75"/>
      <c r="K24" s="72"/>
      <c r="L24" s="72"/>
      <c r="M24" s="75"/>
      <c r="N24" s="72"/>
      <c r="O24" s="72"/>
    </row>
    <row r="25" spans="1:15" ht="12.75">
      <c r="A25" s="4" t="s">
        <v>26</v>
      </c>
      <c r="B25" s="67"/>
      <c r="C25" s="5">
        <v>5</v>
      </c>
      <c r="D25" s="24"/>
      <c r="E25" s="2"/>
      <c r="F25" s="66">
        <f>E25*C25</f>
        <v>0</v>
      </c>
      <c r="G25" s="3"/>
      <c r="H25" s="3"/>
      <c r="I25" s="107">
        <f>H25*C25</f>
        <v>0</v>
      </c>
      <c r="J25" s="58"/>
      <c r="K25" s="53"/>
      <c r="L25" s="54">
        <f>K25*F25</f>
        <v>0</v>
      </c>
      <c r="M25" s="24"/>
      <c r="N25" s="2"/>
      <c r="O25" s="66">
        <f>N25*C25</f>
        <v>0</v>
      </c>
    </row>
    <row r="26" spans="1:15" ht="12.75">
      <c r="A26" s="4" t="s">
        <v>27</v>
      </c>
      <c r="B26" s="4"/>
      <c r="C26" s="5">
        <v>4</v>
      </c>
      <c r="D26" s="24"/>
      <c r="E26" s="2"/>
      <c r="F26" s="66">
        <f>E26*C26</f>
        <v>0</v>
      </c>
      <c r="G26" s="3"/>
      <c r="H26" s="3"/>
      <c r="I26" s="107">
        <f>H26*C26</f>
        <v>0</v>
      </c>
      <c r="J26" s="58"/>
      <c r="K26" s="53"/>
      <c r="L26" s="54">
        <f>K26*F26</f>
        <v>0</v>
      </c>
      <c r="M26" s="24"/>
      <c r="N26" s="2"/>
      <c r="O26" s="66">
        <f>N26*C26</f>
        <v>0</v>
      </c>
    </row>
    <row r="27" spans="1:15" ht="12.75">
      <c r="A27" s="11" t="s">
        <v>28</v>
      </c>
      <c r="B27" s="11"/>
      <c r="C27" s="12">
        <v>4</v>
      </c>
      <c r="D27" s="27"/>
      <c r="E27" s="13"/>
      <c r="F27" s="66">
        <f>E27*C27</f>
        <v>0</v>
      </c>
      <c r="G27" s="31"/>
      <c r="H27" s="14"/>
      <c r="I27" s="107">
        <f>H27*C27</f>
        <v>0</v>
      </c>
      <c r="J27" s="60"/>
      <c r="K27" s="57"/>
      <c r="L27" s="54">
        <f>K27*F27</f>
        <v>0</v>
      </c>
      <c r="M27" s="27"/>
      <c r="N27" s="13"/>
      <c r="O27" s="66">
        <f>N27*C27</f>
        <v>0</v>
      </c>
    </row>
    <row r="28" spans="1:15" ht="12.75">
      <c r="A28" s="11" t="s">
        <v>17</v>
      </c>
      <c r="B28" s="11"/>
      <c r="C28" s="12">
        <v>2</v>
      </c>
      <c r="D28" s="30"/>
      <c r="E28" s="13"/>
      <c r="F28" s="66">
        <f>E28*C28</f>
        <v>0</v>
      </c>
      <c r="G28" s="14"/>
      <c r="H28" s="14"/>
      <c r="I28" s="107">
        <f>H28*C28</f>
        <v>0</v>
      </c>
      <c r="J28" s="61"/>
      <c r="K28" s="57"/>
      <c r="L28" s="54">
        <f>K28*F28</f>
        <v>0</v>
      </c>
      <c r="M28" s="30"/>
      <c r="N28" s="13"/>
      <c r="O28" s="66">
        <f>N28*C28</f>
        <v>0</v>
      </c>
    </row>
    <row r="29" spans="1:15" ht="12.75">
      <c r="A29" s="186" t="s">
        <v>14</v>
      </c>
      <c r="B29" s="187"/>
      <c r="C29" s="188">
        <f>(C28+C27+C26+C25)*10</f>
        <v>150</v>
      </c>
      <c r="D29" s="189"/>
      <c r="E29" s="187"/>
      <c r="F29" s="190">
        <f>SUM(F25:F28)</f>
        <v>0</v>
      </c>
      <c r="G29" s="187"/>
      <c r="H29" s="187"/>
      <c r="I29" s="190">
        <f>SUM(I25:I28)</f>
        <v>0</v>
      </c>
      <c r="J29" s="189"/>
      <c r="K29" s="187"/>
      <c r="L29" s="190">
        <f>SUM(L25:L28)</f>
        <v>0</v>
      </c>
      <c r="M29" s="189"/>
      <c r="N29" s="187"/>
      <c r="O29" s="190">
        <f>SUM(O25:O28)</f>
        <v>0</v>
      </c>
    </row>
    <row r="30" spans="2:9" ht="12.75">
      <c r="B30" s="191" t="s">
        <v>21</v>
      </c>
      <c r="C30" s="192">
        <f>C29/2</f>
        <v>75</v>
      </c>
      <c r="I30" s="109"/>
    </row>
    <row r="31" ht="12.75">
      <c r="I31" s="109"/>
    </row>
    <row r="32" spans="1:15" ht="12.75">
      <c r="A32" s="73" t="s">
        <v>47</v>
      </c>
      <c r="B32" s="72"/>
      <c r="C32" s="74"/>
      <c r="D32" s="75"/>
      <c r="E32" s="72"/>
      <c r="F32" s="72"/>
      <c r="G32" s="72"/>
      <c r="H32" s="72"/>
      <c r="I32" s="74"/>
      <c r="J32" s="75"/>
      <c r="K32" s="72"/>
      <c r="L32" s="72"/>
      <c r="M32" s="75"/>
      <c r="N32" s="72"/>
      <c r="O32" s="72"/>
    </row>
    <row r="33" spans="1:15" s="64" customFormat="1" ht="12.75">
      <c r="A33" s="42" t="s">
        <v>46</v>
      </c>
      <c r="B33" s="42"/>
      <c r="C33" s="43">
        <v>9</v>
      </c>
      <c r="D33" s="46"/>
      <c r="E33" s="38"/>
      <c r="F33" s="39">
        <f>E33*C33</f>
        <v>0</v>
      </c>
      <c r="G33" s="47"/>
      <c r="H33" s="41"/>
      <c r="I33" s="106">
        <f>H33*C33</f>
        <v>0</v>
      </c>
      <c r="J33" s="59"/>
      <c r="K33" s="50"/>
      <c r="L33" s="51">
        <f>K33*C33</f>
        <v>0</v>
      </c>
      <c r="M33" s="46"/>
      <c r="N33" s="38"/>
      <c r="O33" s="39">
        <f>N33*C33</f>
        <v>0</v>
      </c>
    </row>
    <row r="34" spans="1:15" s="64" customFormat="1" ht="25.5">
      <c r="A34" s="45" t="s">
        <v>92</v>
      </c>
      <c r="B34" s="42"/>
      <c r="C34" s="43">
        <v>10</v>
      </c>
      <c r="D34" s="44"/>
      <c r="E34" s="38"/>
      <c r="F34" s="39">
        <f>E34*C34</f>
        <v>0</v>
      </c>
      <c r="G34" s="41"/>
      <c r="H34" s="41"/>
      <c r="I34" s="106">
        <f>H34*C34</f>
        <v>0</v>
      </c>
      <c r="J34" s="55"/>
      <c r="K34" s="50"/>
      <c r="L34" s="51">
        <f>K34*C34</f>
        <v>0</v>
      </c>
      <c r="M34" s="44"/>
      <c r="N34" s="38"/>
      <c r="O34" s="39">
        <f>N34*C34</f>
        <v>0</v>
      </c>
    </row>
    <row r="35" spans="1:15" ht="25.5">
      <c r="A35" s="4" t="s">
        <v>24</v>
      </c>
      <c r="B35" s="28" t="s">
        <v>29</v>
      </c>
      <c r="C35" s="5">
        <v>5</v>
      </c>
      <c r="D35" s="65"/>
      <c r="E35" s="2"/>
      <c r="F35" s="66">
        <f>E35*C35</f>
        <v>0</v>
      </c>
      <c r="G35" s="32"/>
      <c r="H35" s="3"/>
      <c r="I35" s="110">
        <f>H35*C35</f>
        <v>0</v>
      </c>
      <c r="J35" s="62"/>
      <c r="K35" s="53"/>
      <c r="L35" s="63">
        <f>K35*C35</f>
        <v>0</v>
      </c>
      <c r="M35" s="65"/>
      <c r="N35" s="2"/>
      <c r="O35" s="111">
        <f>N35*C35</f>
        <v>0</v>
      </c>
    </row>
    <row r="36" spans="1:15" ht="12.75">
      <c r="A36" s="11" t="s">
        <v>3</v>
      </c>
      <c r="B36" s="11" t="s">
        <v>37</v>
      </c>
      <c r="C36" s="12">
        <v>6</v>
      </c>
      <c r="D36" s="25"/>
      <c r="E36" s="13"/>
      <c r="F36" s="66">
        <f>E36*C36</f>
        <v>0</v>
      </c>
      <c r="G36" s="14"/>
      <c r="H36" s="14"/>
      <c r="I36" s="110">
        <f>H36*C36</f>
        <v>0</v>
      </c>
      <c r="J36" s="56"/>
      <c r="K36" s="57"/>
      <c r="L36" s="63">
        <f>K36*C36</f>
        <v>0</v>
      </c>
      <c r="M36" s="25"/>
      <c r="N36" s="13"/>
      <c r="O36" s="111">
        <f>N36*C36</f>
        <v>0</v>
      </c>
    </row>
    <row r="37" spans="1:15" ht="12.75">
      <c r="A37" s="186" t="s">
        <v>14</v>
      </c>
      <c r="B37" s="187"/>
      <c r="C37" s="188">
        <f>(C36+C35+C34+C33)*10</f>
        <v>300</v>
      </c>
      <c r="D37" s="189"/>
      <c r="E37" s="187"/>
      <c r="F37" s="190">
        <f>SUM(F33:F36)</f>
        <v>0</v>
      </c>
      <c r="G37" s="187"/>
      <c r="H37" s="187"/>
      <c r="I37" s="190">
        <f>SUM(I33:I36)</f>
        <v>0</v>
      </c>
      <c r="J37" s="189"/>
      <c r="K37" s="187"/>
      <c r="L37" s="190">
        <f>SUM(L33:L36)</f>
        <v>0</v>
      </c>
      <c r="M37" s="189"/>
      <c r="N37" s="187"/>
      <c r="O37" s="190">
        <f>SUM(O33:O36)</f>
        <v>0</v>
      </c>
    </row>
    <row r="38" spans="1:15" ht="12.75">
      <c r="A38" s="10"/>
      <c r="B38" s="191" t="s">
        <v>21</v>
      </c>
      <c r="C38" s="192">
        <f>C37/2</f>
        <v>150</v>
      </c>
      <c r="D38" s="23"/>
      <c r="E38" s="16"/>
      <c r="F38" s="16"/>
      <c r="G38" s="16"/>
      <c r="H38" s="16"/>
      <c r="I38" s="105"/>
      <c r="J38" s="23"/>
      <c r="K38" s="16"/>
      <c r="L38" s="16"/>
      <c r="M38" s="23"/>
      <c r="N38" s="16"/>
      <c r="O38" s="16"/>
    </row>
    <row r="39" ht="12.75">
      <c r="I39" s="109"/>
    </row>
    <row r="40" spans="1:15" ht="12.75">
      <c r="A40" s="73" t="s">
        <v>4</v>
      </c>
      <c r="B40" s="72"/>
      <c r="C40" s="74"/>
      <c r="D40" s="75"/>
      <c r="E40" s="72"/>
      <c r="F40" s="72"/>
      <c r="G40" s="72"/>
      <c r="H40" s="72"/>
      <c r="I40" s="74"/>
      <c r="J40" s="75"/>
      <c r="K40" s="72"/>
      <c r="L40" s="72"/>
      <c r="M40" s="75"/>
      <c r="N40" s="72"/>
      <c r="O40" s="72"/>
    </row>
    <row r="41" spans="1:15" ht="38.25">
      <c r="A41" s="4" t="s">
        <v>41</v>
      </c>
      <c r="B41" s="28" t="s">
        <v>40</v>
      </c>
      <c r="C41" s="5">
        <v>3</v>
      </c>
      <c r="D41" s="24"/>
      <c r="E41" s="2"/>
      <c r="F41" s="66">
        <f aca="true" t="shared" si="3" ref="F41:F47">E41*C41</f>
        <v>0</v>
      </c>
      <c r="G41" s="3"/>
      <c r="H41" s="3"/>
      <c r="I41" s="107">
        <f>H41*C41</f>
        <v>0</v>
      </c>
      <c r="J41" s="58"/>
      <c r="K41" s="53"/>
      <c r="L41" s="54">
        <f>K41*C41</f>
        <v>0</v>
      </c>
      <c r="M41" s="24"/>
      <c r="N41" s="2"/>
      <c r="O41" s="66">
        <f>N41*C41</f>
        <v>0</v>
      </c>
    </row>
    <row r="42" spans="1:15" s="64" customFormat="1" ht="25.5">
      <c r="A42" s="45" t="s">
        <v>91</v>
      </c>
      <c r="B42" s="42"/>
      <c r="C42" s="43">
        <v>9</v>
      </c>
      <c r="D42" s="44"/>
      <c r="E42" s="38"/>
      <c r="F42" s="39">
        <f t="shared" si="3"/>
        <v>0</v>
      </c>
      <c r="G42" s="41"/>
      <c r="H42" s="41"/>
      <c r="I42" s="106">
        <f aca="true" t="shared" si="4" ref="I42:I47">H42*C42</f>
        <v>0</v>
      </c>
      <c r="J42" s="55"/>
      <c r="K42" s="50"/>
      <c r="L42" s="51">
        <f aca="true" t="shared" si="5" ref="L42:L47">K42*C42</f>
        <v>0</v>
      </c>
      <c r="M42" s="44"/>
      <c r="N42" s="38"/>
      <c r="O42" s="39">
        <f aca="true" t="shared" si="6" ref="O42:O47">N42*C42</f>
        <v>0</v>
      </c>
    </row>
    <row r="43" spans="1:15" ht="12.75">
      <c r="A43" s="4" t="s">
        <v>2</v>
      </c>
      <c r="B43" s="4" t="s">
        <v>20</v>
      </c>
      <c r="C43" s="5">
        <v>2</v>
      </c>
      <c r="D43" s="24"/>
      <c r="E43" s="2"/>
      <c r="F43" s="66">
        <f t="shared" si="3"/>
        <v>0</v>
      </c>
      <c r="G43" s="3"/>
      <c r="H43" s="3"/>
      <c r="I43" s="107">
        <f t="shared" si="4"/>
        <v>0</v>
      </c>
      <c r="J43" s="58"/>
      <c r="K43" s="53"/>
      <c r="L43" s="54">
        <f t="shared" si="5"/>
        <v>0</v>
      </c>
      <c r="M43" s="24"/>
      <c r="N43" s="2"/>
      <c r="O43" s="66">
        <f t="shared" si="6"/>
        <v>0</v>
      </c>
    </row>
    <row r="44" spans="1:15" ht="38.25">
      <c r="A44" s="4" t="s">
        <v>42</v>
      </c>
      <c r="B44" s="28" t="s">
        <v>43</v>
      </c>
      <c r="C44" s="5">
        <v>5</v>
      </c>
      <c r="D44" s="24"/>
      <c r="E44" s="2"/>
      <c r="F44" s="66">
        <f t="shared" si="3"/>
        <v>0</v>
      </c>
      <c r="G44" s="3"/>
      <c r="H44" s="3"/>
      <c r="I44" s="107">
        <f t="shared" si="4"/>
        <v>0</v>
      </c>
      <c r="J44" s="58"/>
      <c r="K44" s="53"/>
      <c r="L44" s="54">
        <f t="shared" si="5"/>
        <v>0</v>
      </c>
      <c r="M44" s="24"/>
      <c r="N44" s="2"/>
      <c r="O44" s="66">
        <f t="shared" si="6"/>
        <v>0</v>
      </c>
    </row>
    <row r="45" spans="1:15" ht="12.75">
      <c r="A45" s="4" t="s">
        <v>5</v>
      </c>
      <c r="B45" s="4" t="s">
        <v>20</v>
      </c>
      <c r="C45" s="5">
        <v>2</v>
      </c>
      <c r="D45" s="24"/>
      <c r="E45" s="2"/>
      <c r="F45" s="66">
        <f t="shared" si="3"/>
        <v>0</v>
      </c>
      <c r="G45" s="3"/>
      <c r="H45" s="3"/>
      <c r="I45" s="107">
        <f t="shared" si="4"/>
        <v>0</v>
      </c>
      <c r="J45" s="58"/>
      <c r="K45" s="53"/>
      <c r="L45" s="54">
        <f t="shared" si="5"/>
        <v>0</v>
      </c>
      <c r="M45" s="24"/>
      <c r="N45" s="2"/>
      <c r="O45" s="66">
        <f t="shared" si="6"/>
        <v>0</v>
      </c>
    </row>
    <row r="46" spans="1:15" ht="38.25">
      <c r="A46" s="11" t="s">
        <v>44</v>
      </c>
      <c r="B46" s="29" t="s">
        <v>45</v>
      </c>
      <c r="C46" s="12">
        <v>2</v>
      </c>
      <c r="D46" s="25"/>
      <c r="E46" s="13"/>
      <c r="F46" s="66">
        <f t="shared" si="3"/>
        <v>0</v>
      </c>
      <c r="G46" s="14"/>
      <c r="H46" s="14"/>
      <c r="I46" s="107">
        <f t="shared" si="4"/>
        <v>0</v>
      </c>
      <c r="J46" s="56"/>
      <c r="K46" s="57"/>
      <c r="L46" s="54">
        <f t="shared" si="5"/>
        <v>0</v>
      </c>
      <c r="M46" s="25"/>
      <c r="N46" s="13"/>
      <c r="O46" s="66">
        <f t="shared" si="6"/>
        <v>0</v>
      </c>
    </row>
    <row r="47" spans="1:15" ht="25.5">
      <c r="A47" s="11" t="s">
        <v>62</v>
      </c>
      <c r="B47" s="29" t="s">
        <v>58</v>
      </c>
      <c r="C47" s="12">
        <v>2</v>
      </c>
      <c r="D47" s="25"/>
      <c r="E47" s="13"/>
      <c r="F47" s="66">
        <f t="shared" si="3"/>
        <v>0</v>
      </c>
      <c r="G47" s="14"/>
      <c r="H47" s="14"/>
      <c r="I47" s="107">
        <f t="shared" si="4"/>
        <v>0</v>
      </c>
      <c r="J47" s="56"/>
      <c r="K47" s="99"/>
      <c r="L47" s="54">
        <f t="shared" si="5"/>
        <v>0</v>
      </c>
      <c r="M47" s="25"/>
      <c r="N47" s="13"/>
      <c r="O47" s="66">
        <f t="shared" si="6"/>
        <v>0</v>
      </c>
    </row>
    <row r="48" spans="1:15" ht="12.75">
      <c r="A48" s="186" t="s">
        <v>14</v>
      </c>
      <c r="B48" s="187"/>
      <c r="C48" s="188">
        <f>(C46+C45+C44+C43+C42+C41+C47)*10</f>
        <v>250</v>
      </c>
      <c r="D48" s="189"/>
      <c r="E48" s="187"/>
      <c r="F48" s="190">
        <f>SUM(F41:F47)</f>
        <v>0</v>
      </c>
      <c r="G48" s="187"/>
      <c r="H48" s="187"/>
      <c r="I48" s="190">
        <f>SUM(I41:I47)</f>
        <v>0</v>
      </c>
      <c r="J48" s="189"/>
      <c r="K48" s="187"/>
      <c r="L48" s="190">
        <f>SUM(L41:L47)</f>
        <v>0</v>
      </c>
      <c r="M48" s="189"/>
      <c r="N48" s="187"/>
      <c r="O48" s="190">
        <f>SUM(O41:O47)</f>
        <v>0</v>
      </c>
    </row>
    <row r="49" spans="2:9" ht="12.75">
      <c r="B49" s="191" t="s">
        <v>21</v>
      </c>
      <c r="C49" s="192">
        <f>C48/2</f>
        <v>125</v>
      </c>
      <c r="I49" s="109"/>
    </row>
    <row r="50" ht="12.75">
      <c r="I50" s="109"/>
    </row>
    <row r="51" spans="1:15" ht="12.75">
      <c r="A51" s="73" t="s">
        <v>25</v>
      </c>
      <c r="B51" s="72"/>
      <c r="C51" s="74"/>
      <c r="D51" s="75"/>
      <c r="E51" s="72"/>
      <c r="F51" s="72"/>
      <c r="G51" s="72"/>
      <c r="H51" s="72"/>
      <c r="I51" s="74"/>
      <c r="J51" s="75"/>
      <c r="K51" s="72"/>
      <c r="L51" s="72"/>
      <c r="M51" s="75"/>
      <c r="N51" s="72"/>
      <c r="O51" s="72"/>
    </row>
    <row r="52" spans="1:15" ht="38.25">
      <c r="A52" s="89" t="s">
        <v>38</v>
      </c>
      <c r="B52" s="89"/>
      <c r="C52" s="90">
        <v>8</v>
      </c>
      <c r="D52" s="46"/>
      <c r="E52" s="38"/>
      <c r="F52" s="39">
        <f>E52*C52</f>
        <v>0</v>
      </c>
      <c r="G52" s="47"/>
      <c r="H52" s="41"/>
      <c r="I52" s="106">
        <f>H52*C52</f>
        <v>0</v>
      </c>
      <c r="J52" s="59"/>
      <c r="K52" s="50"/>
      <c r="L52" s="51">
        <f>K52*C52</f>
        <v>0</v>
      </c>
      <c r="M52" s="46"/>
      <c r="N52" s="38"/>
      <c r="O52" s="39">
        <f>N52*C52</f>
        <v>0</v>
      </c>
    </row>
    <row r="53" spans="1:15" ht="38.25">
      <c r="A53" s="89" t="s">
        <v>39</v>
      </c>
      <c r="B53" s="91"/>
      <c r="C53" s="90">
        <v>8</v>
      </c>
      <c r="D53" s="44"/>
      <c r="E53" s="38"/>
      <c r="F53" s="39">
        <f>E53*C53</f>
        <v>0</v>
      </c>
      <c r="G53" s="41"/>
      <c r="H53" s="41"/>
      <c r="I53" s="106">
        <f>H53*C53</f>
        <v>0</v>
      </c>
      <c r="J53" s="55"/>
      <c r="K53" s="50"/>
      <c r="L53" s="51">
        <f>K53*C53</f>
        <v>0</v>
      </c>
      <c r="M53" s="44"/>
      <c r="N53" s="38"/>
      <c r="O53" s="39">
        <f>N53*C53</f>
        <v>0</v>
      </c>
    </row>
    <row r="54" spans="1:15" ht="12.75">
      <c r="A54" s="186" t="s">
        <v>14</v>
      </c>
      <c r="B54" s="187"/>
      <c r="C54" s="188">
        <f>(C53+C52)*10</f>
        <v>160</v>
      </c>
      <c r="D54" s="189"/>
      <c r="E54" s="187"/>
      <c r="F54" s="190">
        <f>SUM(F52:F53)</f>
        <v>0</v>
      </c>
      <c r="G54" s="187"/>
      <c r="H54" s="187"/>
      <c r="I54" s="190">
        <f>SUM(I52:I53)</f>
        <v>0</v>
      </c>
      <c r="J54" s="189"/>
      <c r="K54" s="187"/>
      <c r="L54" s="190">
        <f>SUM(L52:L53)</f>
        <v>0</v>
      </c>
      <c r="M54" s="189"/>
      <c r="N54" s="187"/>
      <c r="O54" s="190">
        <f>SUM(O52:O53)</f>
        <v>0</v>
      </c>
    </row>
    <row r="55" spans="1:15" ht="12.75">
      <c r="A55" s="10"/>
      <c r="B55" s="191" t="s">
        <v>21</v>
      </c>
      <c r="C55" s="192">
        <f>C54/2</f>
        <v>80</v>
      </c>
      <c r="D55" s="23"/>
      <c r="E55" s="16"/>
      <c r="F55" s="16"/>
      <c r="G55" s="16"/>
      <c r="H55" s="16"/>
      <c r="I55" s="105"/>
      <c r="J55" s="23"/>
      <c r="K55" s="16"/>
      <c r="L55" s="16"/>
      <c r="M55" s="23"/>
      <c r="N55" s="16"/>
      <c r="O55" s="16"/>
    </row>
    <row r="56" ht="12.75">
      <c r="I56" s="109"/>
    </row>
    <row r="57" spans="1:15" ht="12.75">
      <c r="A57" s="76" t="s">
        <v>13</v>
      </c>
      <c r="B57" s="77"/>
      <c r="C57" s="78">
        <f>C29+C37+C54+C21+C10+C48</f>
        <v>1500</v>
      </c>
      <c r="D57" s="79"/>
      <c r="E57" s="79"/>
      <c r="F57" s="80">
        <f>SUM(+F37+F54+F21+F10+F29+F48)</f>
        <v>0</v>
      </c>
      <c r="G57" s="79"/>
      <c r="H57" s="79"/>
      <c r="I57" s="80">
        <f>SUM(+I37+I54+I21+I10+I29+I48)</f>
        <v>0</v>
      </c>
      <c r="J57" s="79"/>
      <c r="K57" s="79"/>
      <c r="L57" s="80">
        <f>SUM(+L37+L54+L21+L10+L29+L48)</f>
        <v>0</v>
      </c>
      <c r="M57" s="79"/>
      <c r="N57" s="79"/>
      <c r="O57" s="80">
        <f>SUM(+O38+O54+O21+O10+O29+O48)</f>
        <v>0</v>
      </c>
    </row>
    <row r="58" spans="1:15" s="183" customFormat="1" ht="12.75">
      <c r="A58" s="154"/>
      <c r="B58" s="81" t="s">
        <v>19</v>
      </c>
      <c r="C58" s="82">
        <f>C57/2</f>
        <v>750</v>
      </c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</row>
    <row r="59" spans="1:15" s="183" customFormat="1" ht="12.75">
      <c r="A59" s="154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</row>
    <row r="60" spans="1:15" s="183" customFormat="1" ht="12.75">
      <c r="A60" s="154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</row>
    <row r="61" spans="1:15" s="183" customFormat="1" ht="15">
      <c r="A61" s="179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</row>
    <row r="62" spans="1:15" s="183" customFormat="1" ht="12.75">
      <c r="A62" s="154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</row>
    <row r="63" spans="1:15" s="183" customFormat="1" ht="12.75">
      <c r="A63" s="156" t="s">
        <v>72</v>
      </c>
      <c r="B63" s="156"/>
      <c r="C63" s="156"/>
      <c r="D63" s="14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</row>
    <row r="64" spans="1:15" s="183" customFormat="1" ht="12.75">
      <c r="A64" s="156" t="s">
        <v>74</v>
      </c>
      <c r="B64" s="156"/>
      <c r="C64" s="156"/>
      <c r="D64" s="14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</row>
    <row r="65" spans="1:15" s="183" customFormat="1" ht="12.75">
      <c r="A65" s="157" t="s">
        <v>73</v>
      </c>
      <c r="B65" s="157"/>
      <c r="C65" s="157"/>
      <c r="D65" s="14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</row>
    <row r="66" spans="1:15" s="183" customFormat="1" ht="12.75">
      <c r="A66" s="156" t="s">
        <v>75</v>
      </c>
      <c r="B66" s="156"/>
      <c r="C66" s="156"/>
      <c r="D66" s="14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</row>
    <row r="67" spans="1:15" s="183" customFormat="1" ht="12.75">
      <c r="A67" s="144"/>
      <c r="B67" s="144"/>
      <c r="C67" s="144"/>
      <c r="D67" s="14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</row>
    <row r="68" spans="1:15" s="183" customFormat="1" ht="12.75">
      <c r="A68" s="157" t="s">
        <v>76</v>
      </c>
      <c r="B68" s="157"/>
      <c r="C68" s="157"/>
      <c r="D68" s="14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</row>
    <row r="69" spans="1:4" s="183" customFormat="1" ht="12.75">
      <c r="A69" s="156" t="s">
        <v>77</v>
      </c>
      <c r="B69" s="156"/>
      <c r="C69" s="156"/>
      <c r="D69" s="156"/>
    </row>
    <row r="70" spans="1:4" s="183" customFormat="1" ht="12.75">
      <c r="A70" s="156" t="s">
        <v>78</v>
      </c>
      <c r="B70" s="156"/>
      <c r="C70" s="156"/>
      <c r="D70" s="144"/>
    </row>
    <row r="71" spans="1:4" s="183" customFormat="1" ht="12.75">
      <c r="A71" s="144"/>
      <c r="B71" s="144"/>
      <c r="C71" s="144"/>
      <c r="D71" s="144"/>
    </row>
    <row r="72" spans="1:4" s="183" customFormat="1" ht="12.75">
      <c r="A72" s="152" t="s">
        <v>79</v>
      </c>
      <c r="B72" s="144"/>
      <c r="C72" s="144"/>
      <c r="D72" s="144"/>
    </row>
    <row r="73" spans="1:4" s="183" customFormat="1" ht="12.75">
      <c r="A73" s="152" t="s">
        <v>80</v>
      </c>
      <c r="B73" s="144"/>
      <c r="C73" s="144"/>
      <c r="D73" s="144"/>
    </row>
    <row r="74" spans="1:4" s="183" customFormat="1" ht="12.75">
      <c r="A74" s="152" t="s">
        <v>81</v>
      </c>
      <c r="B74" s="144"/>
      <c r="C74" s="144"/>
      <c r="D74" s="144"/>
    </row>
    <row r="75" spans="1:4" s="183" customFormat="1" ht="12.75">
      <c r="A75" s="152"/>
      <c r="B75" s="144"/>
      <c r="C75" s="144"/>
      <c r="D75" s="144"/>
    </row>
    <row r="76" spans="1:4" s="183" customFormat="1" ht="12.75">
      <c r="A76" s="153" t="s">
        <v>99</v>
      </c>
      <c r="B76" s="144"/>
      <c r="C76" s="144"/>
      <c r="D76" s="144"/>
    </row>
  </sheetData>
  <sheetProtection/>
  <mergeCells count="18">
    <mergeCell ref="J3:L3"/>
    <mergeCell ref="M3:O3"/>
    <mergeCell ref="M5:O5"/>
    <mergeCell ref="A2:C2"/>
    <mergeCell ref="D5:F5"/>
    <mergeCell ref="G5:I5"/>
    <mergeCell ref="J5:L5"/>
    <mergeCell ref="G2:I2"/>
    <mergeCell ref="J2:L2"/>
    <mergeCell ref="D3:F3"/>
    <mergeCell ref="G3:I3"/>
    <mergeCell ref="A63:C63"/>
    <mergeCell ref="A64:C64"/>
    <mergeCell ref="A65:C65"/>
    <mergeCell ref="A66:C66"/>
    <mergeCell ref="A68:C68"/>
    <mergeCell ref="A69:D69"/>
    <mergeCell ref="A70:C70"/>
  </mergeCells>
  <hyperlinks>
    <hyperlink ref="A2:C2" r:id="rId1" display="http://www.mamaisondecharme.com/"/>
    <hyperlink ref="A3" location="Bienvenue!A1" display="Onglet Bienvenue"/>
    <hyperlink ref="B3" location="'Critères géographiques'!A1" display="Onglet &quot;Critères géographique&quot;, pour vous aidez à définir des priorités dans vos zones de recherches"/>
    <hyperlink ref="C3" location="'Maison avec dépedances'!A1" display="Onglet &quot;Maisons avec dépendances&quot;, où des critères supplémentaires les aux batiments annexes sont disponibles"/>
    <hyperlink ref="A63" r:id="rId2" display="Annonces Fermes et Longères"/>
    <hyperlink ref="A64" r:id="rId3" display="Annonces Maisons de Charme"/>
    <hyperlink ref="A65" r:id="rId4" display="Annonces Demeures de Caractère"/>
    <hyperlink ref="A66" r:id="rId5" display="Annonces Propriétés et Domaines"/>
    <hyperlink ref="A68" r:id="rId6" display="Mon projet immo : Où s'installer ?"/>
    <hyperlink ref="A69" r:id="rId7" display="Mon projet immo : Les critères de sélection"/>
    <hyperlink ref="A70" r:id="rId8" display="Mon projet immo : Plan de financement"/>
    <hyperlink ref="A72" r:id="rId9" display="Nous connaître"/>
    <hyperlink ref="A73" r:id="rId10" display="Le Label Qualité"/>
    <hyperlink ref="A74" r:id="rId11" display="Contact"/>
  </hyperlinks>
  <printOptions/>
  <pageMargins left="0.75" right="0.75" top="1" bottom="1" header="0.4921259845" footer="0.4921259845"/>
  <pageSetup horizontalDpi="600" verticalDpi="600" orientation="portrait" paperSize="9" r:id="rId13"/>
  <drawing r:id="rId1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2:O86"/>
  <sheetViews>
    <sheetView zoomScale="70" zoomScaleNormal="7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1" sqref="G1"/>
    </sheetView>
  </sheetViews>
  <sheetFormatPr defaultColWidth="11.00390625" defaultRowHeight="12.75"/>
  <cols>
    <col min="1" max="1" width="21.875" style="0" customWidth="1"/>
    <col min="2" max="2" width="24.375" style="0" customWidth="1"/>
    <col min="3" max="3" width="14.875" style="0" customWidth="1"/>
    <col min="4" max="4" width="23.875" style="0" customWidth="1"/>
    <col min="5" max="5" width="7.75390625" style="0" customWidth="1"/>
    <col min="6" max="6" width="11.50390625" style="0" customWidth="1"/>
    <col min="7" max="7" width="23.50390625" style="0" customWidth="1"/>
    <col min="9" max="9" width="15.625" style="0" customWidth="1"/>
    <col min="10" max="10" width="23.875" style="0" customWidth="1"/>
    <col min="11" max="11" width="7.75390625" style="0" customWidth="1"/>
    <col min="12" max="12" width="15.75390625" style="0" customWidth="1"/>
  </cols>
  <sheetData>
    <row r="1" s="154" customFormat="1" ht="34.5" customHeight="1"/>
    <row r="2" spans="1:15" ht="91.5" customHeight="1">
      <c r="A2" s="180" t="s">
        <v>105</v>
      </c>
      <c r="B2" s="181"/>
      <c r="C2" s="182"/>
      <c r="D2" s="101"/>
      <c r="E2" s="102"/>
      <c r="F2" s="103"/>
      <c r="G2" s="202"/>
      <c r="H2" s="203"/>
      <c r="I2" s="204"/>
      <c r="J2" s="170"/>
      <c r="K2" s="171"/>
      <c r="L2" s="172"/>
      <c r="M2" s="101"/>
      <c r="N2" s="102"/>
      <c r="O2" s="103"/>
    </row>
    <row r="3" spans="1:15" ht="54" customHeight="1">
      <c r="A3" s="184" t="s">
        <v>88</v>
      </c>
      <c r="B3" s="185" t="s">
        <v>87</v>
      </c>
      <c r="C3" s="184" t="s">
        <v>89</v>
      </c>
      <c r="D3" s="165" t="s">
        <v>90</v>
      </c>
      <c r="E3" s="165"/>
      <c r="F3" s="140"/>
      <c r="G3" s="205"/>
      <c r="H3" s="206"/>
      <c r="I3" s="207"/>
      <c r="J3" s="162"/>
      <c r="K3" s="173"/>
      <c r="L3" s="174"/>
      <c r="M3" s="165"/>
      <c r="N3" s="165"/>
      <c r="O3" s="140"/>
    </row>
    <row r="4" spans="1:15" ht="12.75">
      <c r="A4" s="6" t="s">
        <v>0</v>
      </c>
      <c r="B4" s="6" t="s">
        <v>8</v>
      </c>
      <c r="C4" s="7" t="s">
        <v>9</v>
      </c>
      <c r="D4" s="8" t="s">
        <v>11</v>
      </c>
      <c r="E4" s="8" t="s">
        <v>6</v>
      </c>
      <c r="F4" s="8" t="s">
        <v>10</v>
      </c>
      <c r="G4" s="1" t="s">
        <v>11</v>
      </c>
      <c r="H4" s="9" t="s">
        <v>6</v>
      </c>
      <c r="I4" s="9" t="s">
        <v>10</v>
      </c>
      <c r="J4" s="48" t="s">
        <v>11</v>
      </c>
      <c r="K4" s="48" t="s">
        <v>6</v>
      </c>
      <c r="L4" s="48" t="s">
        <v>10</v>
      </c>
      <c r="M4" s="8" t="s">
        <v>11</v>
      </c>
      <c r="N4" s="8" t="s">
        <v>6</v>
      </c>
      <c r="O4" s="8" t="s">
        <v>10</v>
      </c>
    </row>
    <row r="5" spans="1:15" ht="12.75">
      <c r="A5" s="26" t="s">
        <v>16</v>
      </c>
      <c r="B5" s="16"/>
      <c r="C5" s="17"/>
      <c r="D5" s="141"/>
      <c r="E5" s="142"/>
      <c r="F5" s="166"/>
      <c r="G5" s="142"/>
      <c r="H5" s="142"/>
      <c r="I5" s="166"/>
      <c r="J5" s="141"/>
      <c r="K5" s="142"/>
      <c r="L5" s="166"/>
      <c r="M5" s="141"/>
      <c r="N5" s="142"/>
      <c r="O5" s="166"/>
    </row>
    <row r="6" spans="1:15" ht="12.75">
      <c r="A6" s="83" t="s">
        <v>12</v>
      </c>
      <c r="B6" s="92"/>
      <c r="C6" s="93"/>
      <c r="D6" s="92"/>
      <c r="E6" s="92"/>
      <c r="F6" s="92"/>
      <c r="G6" s="92"/>
      <c r="H6" s="92"/>
      <c r="I6" s="94"/>
      <c r="J6" s="92"/>
      <c r="K6" s="92"/>
      <c r="L6" s="92"/>
      <c r="M6" s="92"/>
      <c r="N6" s="92"/>
      <c r="O6" s="92"/>
    </row>
    <row r="7" spans="1:15" s="64" customFormat="1" ht="51">
      <c r="A7" s="35" t="s">
        <v>30</v>
      </c>
      <c r="B7" s="35" t="s">
        <v>49</v>
      </c>
      <c r="C7" s="36">
        <v>10</v>
      </c>
      <c r="D7" s="37"/>
      <c r="E7" s="38"/>
      <c r="F7" s="39">
        <f>E7*C7</f>
        <v>0</v>
      </c>
      <c r="G7" s="40"/>
      <c r="H7" s="41"/>
      <c r="I7" s="39">
        <f>H7*C7</f>
        <v>0</v>
      </c>
      <c r="J7" s="49"/>
      <c r="K7" s="50"/>
      <c r="L7" s="39">
        <f>K7*C7</f>
        <v>0</v>
      </c>
      <c r="M7" s="37"/>
      <c r="N7" s="38"/>
      <c r="O7" s="39">
        <f>N7*C7</f>
        <v>0</v>
      </c>
    </row>
    <row r="8" spans="1:15" s="64" customFormat="1" ht="51">
      <c r="A8" s="35" t="s">
        <v>95</v>
      </c>
      <c r="B8" s="35" t="s">
        <v>50</v>
      </c>
      <c r="C8" s="36">
        <v>10</v>
      </c>
      <c r="D8" s="37"/>
      <c r="E8" s="38"/>
      <c r="F8" s="39">
        <f>E8*C8</f>
        <v>0</v>
      </c>
      <c r="G8" s="40"/>
      <c r="H8" s="41"/>
      <c r="I8" s="39">
        <f>H8*C8</f>
        <v>0</v>
      </c>
      <c r="J8" s="49"/>
      <c r="K8" s="50"/>
      <c r="L8" s="39">
        <f>K8*C8</f>
        <v>0</v>
      </c>
      <c r="M8" s="37"/>
      <c r="N8" s="38"/>
      <c r="O8" s="39">
        <f>N8*C8</f>
        <v>0</v>
      </c>
    </row>
    <row r="9" spans="1:15" s="122" customFormat="1" ht="12.75">
      <c r="A9" s="112" t="s">
        <v>15</v>
      </c>
      <c r="B9" s="113" t="s">
        <v>35</v>
      </c>
      <c r="C9" s="114">
        <v>1</v>
      </c>
      <c r="D9" s="115"/>
      <c r="E9" s="116"/>
      <c r="F9" s="117">
        <f>E9*C9</f>
        <v>0</v>
      </c>
      <c r="G9" s="118"/>
      <c r="H9" s="119"/>
      <c r="I9" s="117">
        <f>H9*C9</f>
        <v>0</v>
      </c>
      <c r="J9" s="120"/>
      <c r="K9" s="121"/>
      <c r="L9" s="117">
        <f>K9*C9</f>
        <v>0</v>
      </c>
      <c r="M9" s="115"/>
      <c r="N9" s="116"/>
      <c r="O9" s="117">
        <f>N9*C9</f>
        <v>0</v>
      </c>
    </row>
    <row r="10" spans="1:15" ht="12.75">
      <c r="A10" s="195" t="s">
        <v>14</v>
      </c>
      <c r="B10" s="196"/>
      <c r="C10" s="197">
        <f>(C9+C7)*10</f>
        <v>110</v>
      </c>
      <c r="D10" s="198"/>
      <c r="E10" s="196"/>
      <c r="F10" s="199">
        <f>SUM(F7:F9)</f>
        <v>0</v>
      </c>
      <c r="G10" s="196"/>
      <c r="H10" s="196"/>
      <c r="I10" s="199">
        <f>SUM(I7:I9)</f>
        <v>0</v>
      </c>
      <c r="J10" s="198"/>
      <c r="K10" s="196"/>
      <c r="L10" s="199">
        <f>SUM(L7:L9)</f>
        <v>0</v>
      </c>
      <c r="M10" s="198"/>
      <c r="N10" s="196"/>
      <c r="O10" s="199">
        <f>SUM(O7:O9)</f>
        <v>0</v>
      </c>
    </row>
    <row r="11" spans="1:15" ht="12.75">
      <c r="A11" s="18"/>
      <c r="B11" s="200" t="s">
        <v>21</v>
      </c>
      <c r="C11" s="201">
        <f>C10/2</f>
        <v>55</v>
      </c>
      <c r="D11" s="22"/>
      <c r="E11" s="19"/>
      <c r="F11" s="19"/>
      <c r="G11" s="19"/>
      <c r="H11" s="19"/>
      <c r="I11" s="19"/>
      <c r="J11" s="22"/>
      <c r="K11" s="19"/>
      <c r="L11" s="19"/>
      <c r="M11" s="22"/>
      <c r="N11" s="19"/>
      <c r="O11" s="19"/>
    </row>
    <row r="13" spans="1:15" ht="12.75">
      <c r="A13" s="84" t="s">
        <v>31</v>
      </c>
      <c r="B13" s="95"/>
      <c r="C13" s="96"/>
      <c r="D13" s="97"/>
      <c r="E13" s="95"/>
      <c r="F13" s="95"/>
      <c r="G13" s="95"/>
      <c r="H13" s="95"/>
      <c r="I13" s="95"/>
      <c r="J13" s="97"/>
      <c r="K13" s="95"/>
      <c r="L13" s="95"/>
      <c r="M13" s="97"/>
      <c r="N13" s="95"/>
      <c r="O13" s="95"/>
    </row>
    <row r="14" spans="1:15" s="64" customFormat="1" ht="51">
      <c r="A14" s="45" t="s">
        <v>93</v>
      </c>
      <c r="B14" s="45" t="s">
        <v>61</v>
      </c>
      <c r="C14" s="43">
        <v>9</v>
      </c>
      <c r="D14" s="44"/>
      <c r="E14" s="38"/>
      <c r="F14" s="39">
        <f>E14*C14</f>
        <v>0</v>
      </c>
      <c r="G14" s="41"/>
      <c r="H14" s="41"/>
      <c r="I14" s="39">
        <f>H14*C14</f>
        <v>0</v>
      </c>
      <c r="J14" s="55"/>
      <c r="K14" s="50"/>
      <c r="L14" s="39">
        <f>K14*C14</f>
        <v>0</v>
      </c>
      <c r="M14" s="44"/>
      <c r="N14" s="38"/>
      <c r="O14" s="39">
        <f>N14*C14</f>
        <v>0</v>
      </c>
    </row>
    <row r="15" spans="1:15" s="64" customFormat="1" ht="63.75">
      <c r="A15" s="42" t="s">
        <v>32</v>
      </c>
      <c r="B15" s="45" t="s">
        <v>33</v>
      </c>
      <c r="C15" s="43">
        <v>9</v>
      </c>
      <c r="D15" s="44"/>
      <c r="E15" s="38"/>
      <c r="F15" s="39">
        <f>E15*C15</f>
        <v>0</v>
      </c>
      <c r="G15" s="41"/>
      <c r="H15" s="41"/>
      <c r="I15" s="39">
        <f aca="true" t="shared" si="0" ref="I15:I20">H15*C15</f>
        <v>0</v>
      </c>
      <c r="J15" s="55"/>
      <c r="K15" s="50"/>
      <c r="L15" s="39">
        <f aca="true" t="shared" si="1" ref="L15:L20">K15*C15</f>
        <v>0</v>
      </c>
      <c r="M15" s="44"/>
      <c r="N15" s="38"/>
      <c r="O15" s="39">
        <f aca="true" t="shared" si="2" ref="O15:O20">N15*C15</f>
        <v>0</v>
      </c>
    </row>
    <row r="16" spans="1:15" s="64" customFormat="1" ht="76.5">
      <c r="A16" s="45" t="s">
        <v>94</v>
      </c>
      <c r="B16" s="45" t="s">
        <v>34</v>
      </c>
      <c r="C16" s="43">
        <v>9</v>
      </c>
      <c r="D16" s="44"/>
      <c r="E16" s="38"/>
      <c r="F16" s="39"/>
      <c r="G16" s="41"/>
      <c r="H16" s="41"/>
      <c r="I16" s="39">
        <f t="shared" si="0"/>
        <v>0</v>
      </c>
      <c r="J16" s="55"/>
      <c r="K16" s="50"/>
      <c r="L16" s="39">
        <f t="shared" si="1"/>
        <v>0</v>
      </c>
      <c r="M16" s="44"/>
      <c r="N16" s="38"/>
      <c r="O16" s="39">
        <f t="shared" si="2"/>
        <v>0</v>
      </c>
    </row>
    <row r="17" spans="1:15" s="64" customFormat="1" ht="25.5">
      <c r="A17" s="42" t="s">
        <v>22</v>
      </c>
      <c r="B17" s="45" t="s">
        <v>18</v>
      </c>
      <c r="C17" s="43">
        <v>9</v>
      </c>
      <c r="D17" s="44"/>
      <c r="E17" s="38"/>
      <c r="F17" s="39">
        <f>E17*C17</f>
        <v>0</v>
      </c>
      <c r="G17" s="41"/>
      <c r="H17" s="41"/>
      <c r="I17" s="39">
        <f t="shared" si="0"/>
        <v>0</v>
      </c>
      <c r="J17" s="55"/>
      <c r="K17" s="50"/>
      <c r="L17" s="39">
        <f t="shared" si="1"/>
        <v>0</v>
      </c>
      <c r="M17" s="44"/>
      <c r="N17" s="38"/>
      <c r="O17" s="39">
        <f t="shared" si="2"/>
        <v>0</v>
      </c>
    </row>
    <row r="18" spans="1:15" s="122" customFormat="1" ht="51">
      <c r="A18" s="123" t="s">
        <v>23</v>
      </c>
      <c r="B18" s="124" t="s">
        <v>36</v>
      </c>
      <c r="C18" s="125">
        <v>5</v>
      </c>
      <c r="D18" s="126"/>
      <c r="E18" s="127"/>
      <c r="F18" s="117">
        <f>E18*C18</f>
        <v>0</v>
      </c>
      <c r="G18" s="128"/>
      <c r="H18" s="129"/>
      <c r="I18" s="117">
        <f t="shared" si="0"/>
        <v>0</v>
      </c>
      <c r="J18" s="130"/>
      <c r="K18" s="131"/>
      <c r="L18" s="117">
        <f t="shared" si="1"/>
        <v>0</v>
      </c>
      <c r="M18" s="126"/>
      <c r="N18" s="127"/>
      <c r="O18" s="117">
        <f t="shared" si="2"/>
        <v>0</v>
      </c>
    </row>
    <row r="19" spans="1:15" s="122" customFormat="1" ht="12.75">
      <c r="A19" s="132" t="s">
        <v>7</v>
      </c>
      <c r="B19" s="132"/>
      <c r="C19" s="133">
        <v>6</v>
      </c>
      <c r="D19" s="134"/>
      <c r="E19" s="116"/>
      <c r="F19" s="117">
        <f>E19*C19</f>
        <v>0</v>
      </c>
      <c r="G19" s="119"/>
      <c r="H19" s="119"/>
      <c r="I19" s="117">
        <f t="shared" si="0"/>
        <v>0</v>
      </c>
      <c r="J19" s="135"/>
      <c r="K19" s="121"/>
      <c r="L19" s="117">
        <f t="shared" si="1"/>
        <v>0</v>
      </c>
      <c r="M19" s="134"/>
      <c r="N19" s="116"/>
      <c r="O19" s="117">
        <f t="shared" si="2"/>
        <v>0</v>
      </c>
    </row>
    <row r="20" spans="1:15" s="122" customFormat="1" ht="12.75">
      <c r="A20" s="132" t="s">
        <v>1</v>
      </c>
      <c r="B20" s="132"/>
      <c r="C20" s="133">
        <v>6</v>
      </c>
      <c r="D20" s="134"/>
      <c r="E20" s="116"/>
      <c r="F20" s="117">
        <f>E20*C20</f>
        <v>0</v>
      </c>
      <c r="G20" s="119"/>
      <c r="H20" s="119"/>
      <c r="I20" s="117">
        <f t="shared" si="0"/>
        <v>0</v>
      </c>
      <c r="J20" s="135"/>
      <c r="K20" s="121"/>
      <c r="L20" s="117">
        <f t="shared" si="1"/>
        <v>0</v>
      </c>
      <c r="M20" s="134"/>
      <c r="N20" s="116"/>
      <c r="O20" s="117">
        <f t="shared" si="2"/>
        <v>0</v>
      </c>
    </row>
    <row r="21" spans="1:15" ht="12.75">
      <c r="A21" s="195" t="s">
        <v>14</v>
      </c>
      <c r="B21" s="196"/>
      <c r="C21" s="197">
        <f>(C18+C17+C15+C16+C19+C20+C14)*10</f>
        <v>530</v>
      </c>
      <c r="D21" s="198"/>
      <c r="E21" s="196"/>
      <c r="F21" s="199">
        <f>SUM(F14:F20)</f>
        <v>0</v>
      </c>
      <c r="G21" s="196"/>
      <c r="H21" s="196"/>
      <c r="I21" s="199">
        <f>SUM(I14:I20)</f>
        <v>0</v>
      </c>
      <c r="J21" s="198"/>
      <c r="K21" s="196"/>
      <c r="L21" s="199">
        <f>SUM(L14:L20)</f>
        <v>0</v>
      </c>
      <c r="M21" s="198"/>
      <c r="N21" s="196"/>
      <c r="O21" s="199">
        <f>SUM(O14:O20)</f>
        <v>0</v>
      </c>
    </row>
    <row r="22" spans="1:15" ht="12.75">
      <c r="A22" s="10"/>
      <c r="B22" s="200" t="s">
        <v>21</v>
      </c>
      <c r="C22" s="201">
        <f>C21/2</f>
        <v>265</v>
      </c>
      <c r="D22" s="23"/>
      <c r="E22" s="16"/>
      <c r="F22" s="16"/>
      <c r="G22" s="16"/>
      <c r="H22" s="16"/>
      <c r="I22" s="16"/>
      <c r="J22" s="23"/>
      <c r="K22" s="16"/>
      <c r="L22" s="16"/>
      <c r="M22" s="23"/>
      <c r="N22" s="16"/>
      <c r="O22" s="16"/>
    </row>
    <row r="24" spans="1:15" ht="12.75">
      <c r="A24" s="84" t="s">
        <v>51</v>
      </c>
      <c r="B24" s="95"/>
      <c r="C24" s="96"/>
      <c r="D24" s="97"/>
      <c r="E24" s="95"/>
      <c r="F24" s="95"/>
      <c r="G24" s="95"/>
      <c r="H24" s="95"/>
      <c r="I24" s="95"/>
      <c r="J24" s="97"/>
      <c r="K24" s="95"/>
      <c r="L24" s="95"/>
      <c r="M24" s="97"/>
      <c r="N24" s="95"/>
      <c r="O24" s="95"/>
    </row>
    <row r="25" spans="1:15" ht="12.75">
      <c r="A25" s="4" t="s">
        <v>26</v>
      </c>
      <c r="B25" s="67"/>
      <c r="C25" s="5">
        <v>5</v>
      </c>
      <c r="D25" s="24"/>
      <c r="E25" s="2"/>
      <c r="F25" s="66">
        <f>E25*C25</f>
        <v>0</v>
      </c>
      <c r="G25" s="3"/>
      <c r="H25" s="3"/>
      <c r="I25" s="66">
        <f>H25*C25</f>
        <v>0</v>
      </c>
      <c r="J25" s="58"/>
      <c r="K25" s="53"/>
      <c r="L25" s="66">
        <f>K25*C25</f>
        <v>0</v>
      </c>
      <c r="M25" s="24"/>
      <c r="N25" s="2"/>
      <c r="O25" s="66">
        <f>N25*C25</f>
        <v>0</v>
      </c>
    </row>
    <row r="26" spans="1:15" ht="12.75">
      <c r="A26" s="4" t="s">
        <v>27</v>
      </c>
      <c r="B26" s="4"/>
      <c r="C26" s="5">
        <v>4</v>
      </c>
      <c r="D26" s="24"/>
      <c r="E26" s="2"/>
      <c r="F26" s="66">
        <f>E26*C26</f>
        <v>0</v>
      </c>
      <c r="G26" s="3"/>
      <c r="H26" s="3"/>
      <c r="I26" s="66">
        <f>H26*C26</f>
        <v>0</v>
      </c>
      <c r="J26" s="58"/>
      <c r="K26" s="53"/>
      <c r="L26" s="66">
        <f>K26*C26</f>
        <v>0</v>
      </c>
      <c r="M26" s="24"/>
      <c r="N26" s="2"/>
      <c r="O26" s="66">
        <f>N26*C26</f>
        <v>0</v>
      </c>
    </row>
    <row r="27" spans="1:15" ht="12.75">
      <c r="A27" s="11" t="s">
        <v>28</v>
      </c>
      <c r="B27" s="11"/>
      <c r="C27" s="12">
        <v>4</v>
      </c>
      <c r="D27" s="27"/>
      <c r="E27" s="13"/>
      <c r="F27" s="66">
        <f>E27*C27</f>
        <v>0</v>
      </c>
      <c r="G27" s="31"/>
      <c r="H27" s="14"/>
      <c r="I27" s="66">
        <f>H27*C27</f>
        <v>0</v>
      </c>
      <c r="J27" s="60"/>
      <c r="K27" s="57"/>
      <c r="L27" s="66">
        <f>K27*C27</f>
        <v>0</v>
      </c>
      <c r="M27" s="27"/>
      <c r="N27" s="13"/>
      <c r="O27" s="66">
        <f>N27*C27</f>
        <v>0</v>
      </c>
    </row>
    <row r="28" spans="1:15" ht="12.75">
      <c r="A28" s="195" t="s">
        <v>14</v>
      </c>
      <c r="B28" s="196"/>
      <c r="C28" s="197">
        <f>(C27+C26+C25)*10</f>
        <v>130</v>
      </c>
      <c r="D28" s="198"/>
      <c r="E28" s="196"/>
      <c r="F28" s="199">
        <f>SUM(F25:F27)</f>
        <v>0</v>
      </c>
      <c r="G28" s="196"/>
      <c r="H28" s="196"/>
      <c r="I28" s="199">
        <f>SUM(I25:I27)</f>
        <v>0</v>
      </c>
      <c r="J28" s="198"/>
      <c r="K28" s="196"/>
      <c r="L28" s="199">
        <f>SUM(L25:L27)</f>
        <v>0</v>
      </c>
      <c r="M28" s="198"/>
      <c r="N28" s="196"/>
      <c r="O28" s="199">
        <f>SUM(O25:O27)</f>
        <v>0</v>
      </c>
    </row>
    <row r="29" spans="2:3" ht="12.75">
      <c r="B29" s="200" t="s">
        <v>21</v>
      </c>
      <c r="C29" s="201">
        <f>C28/2</f>
        <v>65</v>
      </c>
    </row>
    <row r="31" spans="1:15" ht="12.75">
      <c r="A31" s="84" t="s">
        <v>52</v>
      </c>
      <c r="B31" s="95"/>
      <c r="C31" s="96"/>
      <c r="D31" s="97"/>
      <c r="E31" s="95"/>
      <c r="F31" s="95"/>
      <c r="G31" s="95"/>
      <c r="H31" s="95"/>
      <c r="I31" s="95"/>
      <c r="J31" s="97"/>
      <c r="K31" s="95"/>
      <c r="L31" s="95"/>
      <c r="M31" s="97"/>
      <c r="N31" s="95"/>
      <c r="O31" s="95"/>
    </row>
    <row r="32" spans="1:15" ht="12.75">
      <c r="A32" s="4" t="s">
        <v>53</v>
      </c>
      <c r="B32" s="67"/>
      <c r="C32" s="5">
        <v>4</v>
      </c>
      <c r="D32" s="24"/>
      <c r="E32" s="2"/>
      <c r="F32" s="66">
        <f aca="true" t="shared" si="3" ref="F32:F38">E32*C32</f>
        <v>0</v>
      </c>
      <c r="G32" s="3"/>
      <c r="H32" s="3"/>
      <c r="I32" s="66">
        <f>H32*C32</f>
        <v>0</v>
      </c>
      <c r="J32" s="58"/>
      <c r="K32" s="53"/>
      <c r="L32" s="66">
        <f>K32*C32</f>
        <v>0</v>
      </c>
      <c r="M32" s="24"/>
      <c r="N32" s="2"/>
      <c r="O32" s="66">
        <f>N32*C32</f>
        <v>0</v>
      </c>
    </row>
    <row r="33" spans="1:15" ht="12.75">
      <c r="A33" s="4" t="s">
        <v>54</v>
      </c>
      <c r="B33" s="67"/>
      <c r="C33" s="5">
        <v>4</v>
      </c>
      <c r="D33" s="24"/>
      <c r="E33" s="2"/>
      <c r="F33" s="66">
        <f t="shared" si="3"/>
        <v>0</v>
      </c>
      <c r="G33" s="3"/>
      <c r="H33" s="3"/>
      <c r="I33" s="66">
        <f aca="true" t="shared" si="4" ref="I33:I38">H33*C33</f>
        <v>0</v>
      </c>
      <c r="J33" s="58"/>
      <c r="K33" s="53"/>
      <c r="L33" s="66">
        <f aca="true" t="shared" si="5" ref="L33:L38">K33*C33</f>
        <v>0</v>
      </c>
      <c r="M33" s="24"/>
      <c r="N33" s="2"/>
      <c r="O33" s="66">
        <f aca="true" t="shared" si="6" ref="O33:O38">N33*C33</f>
        <v>0</v>
      </c>
    </row>
    <row r="34" spans="1:15" ht="12.75">
      <c r="A34" s="4" t="s">
        <v>27</v>
      </c>
      <c r="B34" s="4"/>
      <c r="C34" s="5">
        <v>4</v>
      </c>
      <c r="D34" s="24"/>
      <c r="E34" s="2"/>
      <c r="F34" s="66">
        <f t="shared" si="3"/>
        <v>0</v>
      </c>
      <c r="G34" s="3"/>
      <c r="H34" s="3"/>
      <c r="I34" s="66">
        <f t="shared" si="4"/>
        <v>0</v>
      </c>
      <c r="J34" s="58"/>
      <c r="K34" s="53"/>
      <c r="L34" s="66">
        <f t="shared" si="5"/>
        <v>0</v>
      </c>
      <c r="M34" s="24"/>
      <c r="N34" s="2"/>
      <c r="O34" s="66">
        <f t="shared" si="6"/>
        <v>0</v>
      </c>
    </row>
    <row r="35" spans="1:15" ht="12.75">
      <c r="A35" s="11" t="s">
        <v>28</v>
      </c>
      <c r="B35" s="11"/>
      <c r="C35" s="12">
        <v>4</v>
      </c>
      <c r="D35" s="27"/>
      <c r="E35" s="13"/>
      <c r="F35" s="66">
        <f t="shared" si="3"/>
        <v>0</v>
      </c>
      <c r="G35" s="31"/>
      <c r="H35" s="14"/>
      <c r="I35" s="66">
        <f t="shared" si="4"/>
        <v>0</v>
      </c>
      <c r="J35" s="60"/>
      <c r="K35" s="57"/>
      <c r="L35" s="66">
        <f t="shared" si="5"/>
        <v>0</v>
      </c>
      <c r="M35" s="27"/>
      <c r="N35" s="13"/>
      <c r="O35" s="66">
        <f t="shared" si="6"/>
        <v>0</v>
      </c>
    </row>
    <row r="36" spans="1:15" ht="12.75">
      <c r="A36" s="11" t="s">
        <v>56</v>
      </c>
      <c r="B36" s="11"/>
      <c r="C36" s="12">
        <v>2</v>
      </c>
      <c r="D36" s="27"/>
      <c r="E36" s="13"/>
      <c r="F36" s="66">
        <f t="shared" si="3"/>
        <v>0</v>
      </c>
      <c r="G36" s="31"/>
      <c r="H36" s="14"/>
      <c r="I36" s="66">
        <f t="shared" si="4"/>
        <v>0</v>
      </c>
      <c r="J36" s="60"/>
      <c r="K36" s="57"/>
      <c r="L36" s="66">
        <f t="shared" si="5"/>
        <v>0</v>
      </c>
      <c r="M36" s="27"/>
      <c r="N36" s="13"/>
      <c r="O36" s="66">
        <f t="shared" si="6"/>
        <v>0</v>
      </c>
    </row>
    <row r="37" spans="1:15" ht="12.75">
      <c r="A37" s="11" t="s">
        <v>57</v>
      </c>
      <c r="B37" s="11"/>
      <c r="C37" s="12">
        <v>2</v>
      </c>
      <c r="D37" s="27"/>
      <c r="E37" s="13"/>
      <c r="F37" s="66">
        <f t="shared" si="3"/>
        <v>0</v>
      </c>
      <c r="G37" s="31"/>
      <c r="H37" s="14"/>
      <c r="I37" s="66">
        <f t="shared" si="4"/>
        <v>0</v>
      </c>
      <c r="J37" s="60"/>
      <c r="K37" s="57"/>
      <c r="L37" s="66">
        <f t="shared" si="5"/>
        <v>0</v>
      </c>
      <c r="M37" s="27"/>
      <c r="N37" s="13"/>
      <c r="O37" s="66">
        <f t="shared" si="6"/>
        <v>0</v>
      </c>
    </row>
    <row r="38" spans="1:15" ht="12.75">
      <c r="A38" s="4" t="s">
        <v>55</v>
      </c>
      <c r="B38" s="67"/>
      <c r="C38" s="5">
        <v>5</v>
      </c>
      <c r="D38" s="24"/>
      <c r="E38" s="2"/>
      <c r="F38" s="66">
        <f t="shared" si="3"/>
        <v>0</v>
      </c>
      <c r="G38" s="3"/>
      <c r="H38" s="3"/>
      <c r="I38" s="66">
        <f t="shared" si="4"/>
        <v>0</v>
      </c>
      <c r="J38" s="58"/>
      <c r="K38" s="53"/>
      <c r="L38" s="66">
        <f t="shared" si="5"/>
        <v>0</v>
      </c>
      <c r="M38" s="24"/>
      <c r="N38" s="2"/>
      <c r="O38" s="66">
        <f t="shared" si="6"/>
        <v>0</v>
      </c>
    </row>
    <row r="39" spans="1:15" ht="12.75">
      <c r="A39" s="195" t="s">
        <v>14</v>
      </c>
      <c r="B39" s="196"/>
      <c r="C39" s="197">
        <f>(C32+C33+C34+C35+C38+C37+C36)*10</f>
        <v>250</v>
      </c>
      <c r="D39" s="198"/>
      <c r="E39" s="196"/>
      <c r="F39" s="199">
        <f>SUM(F32:F38)</f>
        <v>0</v>
      </c>
      <c r="G39" s="196"/>
      <c r="H39" s="196"/>
      <c r="I39" s="199">
        <f>SUM(I32:I38)</f>
        <v>0</v>
      </c>
      <c r="J39" s="198"/>
      <c r="K39" s="196"/>
      <c r="L39" s="199">
        <f>SUM(L32:L38)</f>
        <v>0</v>
      </c>
      <c r="M39" s="198"/>
      <c r="N39" s="196"/>
      <c r="O39" s="199">
        <f>SUM(O32:O38)</f>
        <v>0</v>
      </c>
    </row>
    <row r="40" spans="2:3" ht="12.75">
      <c r="B40" s="200" t="s">
        <v>21</v>
      </c>
      <c r="C40" s="201">
        <f>C39/2</f>
        <v>125</v>
      </c>
    </row>
    <row r="42" spans="1:15" ht="12.75">
      <c r="A42" s="84" t="s">
        <v>47</v>
      </c>
      <c r="B42" s="95"/>
      <c r="C42" s="96"/>
      <c r="D42" s="97"/>
      <c r="E42" s="95"/>
      <c r="F42" s="95"/>
      <c r="G42" s="95"/>
      <c r="H42" s="95"/>
      <c r="I42" s="95"/>
      <c r="J42" s="97"/>
      <c r="K42" s="95"/>
      <c r="L42" s="95"/>
      <c r="M42" s="97"/>
      <c r="N42" s="95"/>
      <c r="O42" s="95"/>
    </row>
    <row r="43" spans="1:15" s="64" customFormat="1" ht="12.75">
      <c r="A43" s="42" t="s">
        <v>46</v>
      </c>
      <c r="B43" s="42"/>
      <c r="C43" s="43">
        <v>9</v>
      </c>
      <c r="D43" s="46"/>
      <c r="E43" s="38"/>
      <c r="F43" s="39">
        <f>E43*C43</f>
        <v>0</v>
      </c>
      <c r="G43" s="47"/>
      <c r="H43" s="41"/>
      <c r="I43" s="39">
        <f>H43*C43</f>
        <v>0</v>
      </c>
      <c r="J43" s="59"/>
      <c r="K43" s="50"/>
      <c r="L43" s="39">
        <f>K43*C43</f>
        <v>0</v>
      </c>
      <c r="M43" s="46"/>
      <c r="N43" s="38"/>
      <c r="O43" s="39">
        <f>N43*C43</f>
        <v>0</v>
      </c>
    </row>
    <row r="44" spans="1:15" s="64" customFormat="1" ht="25.5">
      <c r="A44" s="45" t="s">
        <v>92</v>
      </c>
      <c r="B44" s="42"/>
      <c r="C44" s="43">
        <v>10</v>
      </c>
      <c r="D44" s="44"/>
      <c r="E44" s="38"/>
      <c r="F44" s="39">
        <f>E44*C44</f>
        <v>0</v>
      </c>
      <c r="G44" s="41"/>
      <c r="H44" s="41"/>
      <c r="I44" s="39">
        <f>H44*C44</f>
        <v>0</v>
      </c>
      <c r="J44" s="55"/>
      <c r="K44" s="50"/>
      <c r="L44" s="39">
        <f>K44*C44</f>
        <v>0</v>
      </c>
      <c r="M44" s="44"/>
      <c r="N44" s="38"/>
      <c r="O44" s="39">
        <f>N44*C44</f>
        <v>0</v>
      </c>
    </row>
    <row r="45" spans="1:15" s="122" customFormat="1" ht="25.5">
      <c r="A45" s="132" t="s">
        <v>24</v>
      </c>
      <c r="B45" s="136" t="s">
        <v>29</v>
      </c>
      <c r="C45" s="133">
        <v>5</v>
      </c>
      <c r="D45" s="137"/>
      <c r="E45" s="116"/>
      <c r="F45" s="117">
        <f>E45*C45</f>
        <v>0</v>
      </c>
      <c r="G45" s="138"/>
      <c r="H45" s="119"/>
      <c r="I45" s="117">
        <f>H45*C45</f>
        <v>0</v>
      </c>
      <c r="J45" s="139"/>
      <c r="K45" s="121"/>
      <c r="L45" s="117">
        <f>K45*C45</f>
        <v>0</v>
      </c>
      <c r="M45" s="137"/>
      <c r="N45" s="116"/>
      <c r="O45" s="117">
        <f>N45*C45</f>
        <v>0</v>
      </c>
    </row>
    <row r="46" spans="1:15" s="122" customFormat="1" ht="12.75">
      <c r="A46" s="123" t="s">
        <v>3</v>
      </c>
      <c r="B46" s="123" t="s">
        <v>37</v>
      </c>
      <c r="C46" s="125">
        <v>6</v>
      </c>
      <c r="D46" s="126"/>
      <c r="E46" s="127"/>
      <c r="F46" s="117">
        <f>E46*C46</f>
        <v>0</v>
      </c>
      <c r="G46" s="129"/>
      <c r="H46" s="129"/>
      <c r="I46" s="117">
        <f>H46*C46</f>
        <v>0</v>
      </c>
      <c r="J46" s="130"/>
      <c r="K46" s="131"/>
      <c r="L46" s="117">
        <f>K46*C46</f>
        <v>0</v>
      </c>
      <c r="M46" s="126"/>
      <c r="N46" s="127"/>
      <c r="O46" s="117">
        <f>N46*C46</f>
        <v>0</v>
      </c>
    </row>
    <row r="47" spans="1:15" ht="12.75">
      <c r="A47" s="195" t="s">
        <v>14</v>
      </c>
      <c r="B47" s="196"/>
      <c r="C47" s="197">
        <f>(C46+C45+C44+C43)*10</f>
        <v>300</v>
      </c>
      <c r="D47" s="198"/>
      <c r="E47" s="196"/>
      <c r="F47" s="199">
        <f>SUM(F43:F46)</f>
        <v>0</v>
      </c>
      <c r="G47" s="196"/>
      <c r="H47" s="196"/>
      <c r="I47" s="199">
        <f>SUM(I43:I46)</f>
        <v>0</v>
      </c>
      <c r="J47" s="198"/>
      <c r="K47" s="196"/>
      <c r="L47" s="199">
        <f>SUM(L43:L46)</f>
        <v>0</v>
      </c>
      <c r="M47" s="198"/>
      <c r="N47" s="196"/>
      <c r="O47" s="199">
        <f>SUM(O43:O46)</f>
        <v>0</v>
      </c>
    </row>
    <row r="48" spans="1:15" ht="12.75">
      <c r="A48" s="10"/>
      <c r="B48" s="200" t="s">
        <v>21</v>
      </c>
      <c r="C48" s="201">
        <f>C47/2</f>
        <v>150</v>
      </c>
      <c r="D48" s="23"/>
      <c r="E48" s="16"/>
      <c r="F48" s="16"/>
      <c r="G48" s="16"/>
      <c r="H48" s="16"/>
      <c r="I48" s="16"/>
      <c r="J48" s="23"/>
      <c r="K48" s="16"/>
      <c r="L48" s="16"/>
      <c r="M48" s="23"/>
      <c r="N48" s="16"/>
      <c r="O48" s="16"/>
    </row>
    <row r="50" spans="1:15" ht="12.75">
      <c r="A50" s="84" t="s">
        <v>4</v>
      </c>
      <c r="B50" s="95"/>
      <c r="C50" s="96"/>
      <c r="D50" s="97"/>
      <c r="E50" s="95"/>
      <c r="F50" s="95"/>
      <c r="G50" s="95"/>
      <c r="H50" s="95"/>
      <c r="I50" s="95"/>
      <c r="J50" s="97"/>
      <c r="K50" s="95"/>
      <c r="L50" s="95"/>
      <c r="M50" s="97"/>
      <c r="N50" s="95"/>
      <c r="O50" s="95"/>
    </row>
    <row r="51" spans="1:15" ht="38.25">
      <c r="A51" s="4" t="s">
        <v>41</v>
      </c>
      <c r="B51" s="28" t="s">
        <v>40</v>
      </c>
      <c r="C51" s="5">
        <v>3</v>
      </c>
      <c r="D51" s="24"/>
      <c r="E51" s="2"/>
      <c r="F51" s="66">
        <f aca="true" t="shared" si="7" ref="F51:F57">E51*C51</f>
        <v>0</v>
      </c>
      <c r="G51" s="3"/>
      <c r="H51" s="3"/>
      <c r="I51" s="66">
        <f>H51*C51</f>
        <v>0</v>
      </c>
      <c r="J51" s="58"/>
      <c r="K51" s="53"/>
      <c r="L51" s="66">
        <f>K51*C51</f>
        <v>0</v>
      </c>
      <c r="M51" s="24"/>
      <c r="N51" s="2"/>
      <c r="O51" s="66">
        <f>N51*C51</f>
        <v>0</v>
      </c>
    </row>
    <row r="52" spans="1:15" s="64" customFormat="1" ht="38.25">
      <c r="A52" s="45" t="s">
        <v>91</v>
      </c>
      <c r="B52" s="42"/>
      <c r="C52" s="43">
        <v>9</v>
      </c>
      <c r="D52" s="44"/>
      <c r="E52" s="38"/>
      <c r="F52" s="39">
        <f t="shared" si="7"/>
        <v>0</v>
      </c>
      <c r="G52" s="41"/>
      <c r="H52" s="41"/>
      <c r="I52" s="39">
        <f aca="true" t="shared" si="8" ref="I52:I57">H52*C52</f>
        <v>0</v>
      </c>
      <c r="J52" s="55"/>
      <c r="K52" s="50"/>
      <c r="L52" s="39">
        <f aca="true" t="shared" si="9" ref="L52:L57">K52*C52</f>
        <v>0</v>
      </c>
      <c r="M52" s="44"/>
      <c r="N52" s="38"/>
      <c r="O52" s="39">
        <f aca="true" t="shared" si="10" ref="O52:O57">N52*C52</f>
        <v>0</v>
      </c>
    </row>
    <row r="53" spans="1:15" ht="12.75">
      <c r="A53" s="4" t="s">
        <v>2</v>
      </c>
      <c r="B53" s="4" t="s">
        <v>20</v>
      </c>
      <c r="C53" s="5">
        <v>2</v>
      </c>
      <c r="D53" s="24"/>
      <c r="E53" s="2"/>
      <c r="F53" s="66">
        <f t="shared" si="7"/>
        <v>0</v>
      </c>
      <c r="G53" s="3"/>
      <c r="H53" s="3"/>
      <c r="I53" s="66">
        <f t="shared" si="8"/>
        <v>0</v>
      </c>
      <c r="J53" s="58"/>
      <c r="K53" s="53"/>
      <c r="L53" s="66">
        <f t="shared" si="9"/>
        <v>0</v>
      </c>
      <c r="M53" s="24"/>
      <c r="N53" s="2"/>
      <c r="O53" s="66">
        <f t="shared" si="10"/>
        <v>0</v>
      </c>
    </row>
    <row r="54" spans="1:15" ht="38.25">
      <c r="A54" s="4" t="s">
        <v>42</v>
      </c>
      <c r="B54" s="28" t="s">
        <v>43</v>
      </c>
      <c r="C54" s="5">
        <v>5</v>
      </c>
      <c r="D54" s="24"/>
      <c r="E54" s="2"/>
      <c r="F54" s="66">
        <f t="shared" si="7"/>
        <v>0</v>
      </c>
      <c r="G54" s="3"/>
      <c r="H54" s="3"/>
      <c r="I54" s="66">
        <f t="shared" si="8"/>
        <v>0</v>
      </c>
      <c r="J54" s="58"/>
      <c r="K54" s="53"/>
      <c r="L54" s="66">
        <f t="shared" si="9"/>
        <v>0</v>
      </c>
      <c r="M54" s="24"/>
      <c r="N54" s="2"/>
      <c r="O54" s="66">
        <f t="shared" si="10"/>
        <v>0</v>
      </c>
    </row>
    <row r="55" spans="1:15" ht="12.75">
      <c r="A55" s="4" t="s">
        <v>5</v>
      </c>
      <c r="B55" s="4" t="s">
        <v>20</v>
      </c>
      <c r="C55" s="5">
        <v>2</v>
      </c>
      <c r="D55" s="24"/>
      <c r="E55" s="2"/>
      <c r="F55" s="66">
        <f t="shared" si="7"/>
        <v>0</v>
      </c>
      <c r="G55" s="3"/>
      <c r="H55" s="3"/>
      <c r="I55" s="66">
        <f t="shared" si="8"/>
        <v>0</v>
      </c>
      <c r="J55" s="58"/>
      <c r="K55" s="53"/>
      <c r="L55" s="66">
        <f t="shared" si="9"/>
        <v>0</v>
      </c>
      <c r="M55" s="24"/>
      <c r="N55" s="2"/>
      <c r="O55" s="66">
        <f t="shared" si="10"/>
        <v>0</v>
      </c>
    </row>
    <row r="56" spans="1:15" ht="38.25">
      <c r="A56" s="11" t="s">
        <v>44</v>
      </c>
      <c r="B56" s="29" t="s">
        <v>45</v>
      </c>
      <c r="C56" s="12">
        <v>2</v>
      </c>
      <c r="D56" s="25"/>
      <c r="E56" s="13"/>
      <c r="F56" s="66">
        <f t="shared" si="7"/>
        <v>0</v>
      </c>
      <c r="G56" s="14"/>
      <c r="H56" s="14"/>
      <c r="I56" s="66">
        <f t="shared" si="8"/>
        <v>0</v>
      </c>
      <c r="J56" s="56"/>
      <c r="K56" s="57"/>
      <c r="L56" s="66">
        <f t="shared" si="9"/>
        <v>0</v>
      </c>
      <c r="M56" s="25"/>
      <c r="N56" s="13"/>
      <c r="O56" s="66">
        <f t="shared" si="10"/>
        <v>0</v>
      </c>
    </row>
    <row r="57" spans="1:15" ht="25.5">
      <c r="A57" s="11" t="s">
        <v>62</v>
      </c>
      <c r="B57" s="29" t="s">
        <v>58</v>
      </c>
      <c r="C57" s="12">
        <v>2</v>
      </c>
      <c r="D57" s="25"/>
      <c r="E57" s="13"/>
      <c r="F57" s="66">
        <f t="shared" si="7"/>
        <v>0</v>
      </c>
      <c r="G57" s="14"/>
      <c r="H57" s="14"/>
      <c r="I57" s="66">
        <f t="shared" si="8"/>
        <v>0</v>
      </c>
      <c r="J57" s="56"/>
      <c r="K57" s="99"/>
      <c r="L57" s="66">
        <f t="shared" si="9"/>
        <v>0</v>
      </c>
      <c r="M57" s="25"/>
      <c r="N57" s="13"/>
      <c r="O57" s="66">
        <f t="shared" si="10"/>
        <v>0</v>
      </c>
    </row>
    <row r="58" spans="1:15" ht="12.75">
      <c r="A58" s="195" t="s">
        <v>14</v>
      </c>
      <c r="B58" s="196"/>
      <c r="C58" s="197">
        <f>(C56+C55+C54+C53+C52+C51+C57)*10</f>
        <v>250</v>
      </c>
      <c r="D58" s="198"/>
      <c r="E58" s="196"/>
      <c r="F58" s="199">
        <f>SUM(F51:F57)</f>
        <v>0</v>
      </c>
      <c r="G58" s="196"/>
      <c r="H58" s="196"/>
      <c r="I58" s="199">
        <f>SUM(I51:I57)</f>
        <v>0</v>
      </c>
      <c r="J58" s="198"/>
      <c r="K58" s="196"/>
      <c r="L58" s="199">
        <f>SUM(L51:L57)</f>
        <v>0</v>
      </c>
      <c r="M58" s="198"/>
      <c r="N58" s="196"/>
      <c r="O58" s="199">
        <f>SUM(O51:O57)</f>
        <v>0</v>
      </c>
    </row>
    <row r="59" spans="2:3" ht="12.75">
      <c r="B59" s="200" t="s">
        <v>21</v>
      </c>
      <c r="C59" s="201">
        <f>C58/2</f>
        <v>125</v>
      </c>
    </row>
    <row r="61" spans="1:15" ht="12.75">
      <c r="A61" s="84" t="s">
        <v>25</v>
      </c>
      <c r="B61" s="95"/>
      <c r="C61" s="96"/>
      <c r="D61" s="97"/>
      <c r="E61" s="95"/>
      <c r="F61" s="95"/>
      <c r="G61" s="95"/>
      <c r="H61" s="95"/>
      <c r="I61" s="95"/>
      <c r="J61" s="97"/>
      <c r="K61" s="95"/>
      <c r="L61" s="95"/>
      <c r="M61" s="97"/>
      <c r="N61" s="95"/>
      <c r="O61" s="95"/>
    </row>
    <row r="62" spans="1:15" s="64" customFormat="1" ht="38.25">
      <c r="A62" s="45" t="s">
        <v>38</v>
      </c>
      <c r="B62" s="45"/>
      <c r="C62" s="43">
        <v>8</v>
      </c>
      <c r="D62" s="46"/>
      <c r="E62" s="38"/>
      <c r="F62" s="39">
        <f>E62*C62</f>
        <v>0</v>
      </c>
      <c r="G62" s="47"/>
      <c r="H62" s="41"/>
      <c r="I62" s="39">
        <f>H62*C62</f>
        <v>0</v>
      </c>
      <c r="J62" s="59"/>
      <c r="K62" s="50"/>
      <c r="L62" s="39">
        <f>K62*C62</f>
        <v>0</v>
      </c>
      <c r="M62" s="46"/>
      <c r="N62" s="38"/>
      <c r="O62" s="39">
        <f>N62*C62</f>
        <v>0</v>
      </c>
    </row>
    <row r="63" spans="1:15" s="64" customFormat="1" ht="38.25">
      <c r="A63" s="45" t="s">
        <v>39</v>
      </c>
      <c r="B63" s="42"/>
      <c r="C63" s="43">
        <v>8</v>
      </c>
      <c r="D63" s="44"/>
      <c r="E63" s="38"/>
      <c r="F63" s="39">
        <f>E63*C63</f>
        <v>0</v>
      </c>
      <c r="G63" s="41"/>
      <c r="H63" s="41"/>
      <c r="I63" s="39">
        <f>H63*C63</f>
        <v>0</v>
      </c>
      <c r="J63" s="55"/>
      <c r="K63" s="50"/>
      <c r="L63" s="39">
        <f>K63*C63</f>
        <v>0</v>
      </c>
      <c r="M63" s="44"/>
      <c r="N63" s="38"/>
      <c r="O63" s="39">
        <f>N63*C63</f>
        <v>0</v>
      </c>
    </row>
    <row r="64" spans="1:15" ht="12.75">
      <c r="A64" s="195" t="s">
        <v>14</v>
      </c>
      <c r="B64" s="196"/>
      <c r="C64" s="197">
        <f>(C63+C62)*10</f>
        <v>160</v>
      </c>
      <c r="D64" s="198"/>
      <c r="E64" s="196"/>
      <c r="F64" s="199">
        <f>SUM(F62:F63)</f>
        <v>0</v>
      </c>
      <c r="G64" s="196"/>
      <c r="H64" s="196"/>
      <c r="I64" s="199">
        <f>SUM(I62:I63)</f>
        <v>0</v>
      </c>
      <c r="J64" s="198"/>
      <c r="K64" s="196"/>
      <c r="L64" s="199">
        <f>SUM(L62:L63)</f>
        <v>0</v>
      </c>
      <c r="M64" s="198"/>
      <c r="N64" s="196"/>
      <c r="O64" s="199">
        <f>SUM(O62:O63)</f>
        <v>0</v>
      </c>
    </row>
    <row r="65" spans="1:15" ht="12.75">
      <c r="A65" s="10"/>
      <c r="B65" s="200" t="s">
        <v>21</v>
      </c>
      <c r="C65" s="201">
        <f>C64/2</f>
        <v>80</v>
      </c>
      <c r="D65" s="23"/>
      <c r="E65" s="16"/>
      <c r="F65" s="16"/>
      <c r="G65" s="16"/>
      <c r="H65" s="16"/>
      <c r="I65" s="16"/>
      <c r="J65" s="23"/>
      <c r="K65" s="16"/>
      <c r="L65" s="16"/>
      <c r="M65" s="23"/>
      <c r="N65" s="16"/>
      <c r="O65" s="16"/>
    </row>
    <row r="67" spans="1:15" ht="12.75">
      <c r="A67" s="85" t="s">
        <v>13</v>
      </c>
      <c r="B67" s="86"/>
      <c r="C67" s="87">
        <f>C28+C47+C64+C21+C10+C58+C39</f>
        <v>1730</v>
      </c>
      <c r="D67" s="98"/>
      <c r="E67" s="98"/>
      <c r="F67" s="88">
        <f>SUM(+F48+F64+F21+F10+F28+F58)</f>
        <v>0</v>
      </c>
      <c r="G67" s="98"/>
      <c r="H67" s="98"/>
      <c r="I67" s="88">
        <f>SUM(+I48+I64+I21+I10+I28+I58)</f>
        <v>0</v>
      </c>
      <c r="J67" s="98"/>
      <c r="K67" s="98"/>
      <c r="L67" s="88">
        <f>SUM(+L48+L64+L21+L10+L28+L58)</f>
        <v>0</v>
      </c>
      <c r="M67" s="98"/>
      <c r="N67" s="98"/>
      <c r="O67" s="88">
        <f>SUM(+O48+O64+O21+O10+O28+O58)</f>
        <v>0</v>
      </c>
    </row>
    <row r="68" spans="2:3" s="183" customFormat="1" ht="12.75">
      <c r="B68" s="193" t="s">
        <v>19</v>
      </c>
      <c r="C68" s="194">
        <f>C67/2</f>
        <v>865</v>
      </c>
    </row>
    <row r="69" spans="1:15" s="183" customFormat="1" ht="12.75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</row>
    <row r="70" spans="1:15" s="183" customFormat="1" ht="12.75">
      <c r="A70" s="154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</row>
    <row r="71" spans="1:15" s="183" customFormat="1" ht="15">
      <c r="A71" s="179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</row>
    <row r="72" spans="1:15" s="183" customFormat="1" ht="12.75">
      <c r="A72" s="154"/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</row>
    <row r="73" spans="1:15" s="183" customFormat="1" ht="12.75">
      <c r="A73" s="156" t="s">
        <v>72</v>
      </c>
      <c r="B73" s="156"/>
      <c r="C73" s="156"/>
      <c r="D73" s="14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</row>
    <row r="74" spans="1:15" s="183" customFormat="1" ht="12.75">
      <c r="A74" s="156" t="s">
        <v>74</v>
      </c>
      <c r="B74" s="156"/>
      <c r="C74" s="156"/>
      <c r="D74" s="14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</row>
    <row r="75" spans="1:15" s="183" customFormat="1" ht="12.75">
      <c r="A75" s="157" t="s">
        <v>73</v>
      </c>
      <c r="B75" s="157"/>
      <c r="C75" s="157"/>
      <c r="D75" s="14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</row>
    <row r="76" spans="1:15" s="183" customFormat="1" ht="12.75">
      <c r="A76" s="156" t="s">
        <v>75</v>
      </c>
      <c r="B76" s="156"/>
      <c r="C76" s="156"/>
      <c r="D76" s="14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</row>
    <row r="77" spans="1:15" s="183" customFormat="1" ht="12.75">
      <c r="A77" s="144"/>
      <c r="B77" s="144"/>
      <c r="C77" s="144"/>
      <c r="D77" s="14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</row>
    <row r="78" spans="1:15" s="183" customFormat="1" ht="12.75">
      <c r="A78" s="157" t="s">
        <v>76</v>
      </c>
      <c r="B78" s="157"/>
      <c r="C78" s="157"/>
      <c r="D78" s="14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</row>
    <row r="79" spans="1:4" s="183" customFormat="1" ht="12.75">
      <c r="A79" s="156" t="s">
        <v>77</v>
      </c>
      <c r="B79" s="156"/>
      <c r="C79" s="156"/>
      <c r="D79" s="156"/>
    </row>
    <row r="80" spans="1:4" s="183" customFormat="1" ht="12.75">
      <c r="A80" s="156" t="s">
        <v>78</v>
      </c>
      <c r="B80" s="156"/>
      <c r="C80" s="156"/>
      <c r="D80" s="144"/>
    </row>
    <row r="81" spans="1:4" s="183" customFormat="1" ht="12.75">
      <c r="A81" s="144"/>
      <c r="B81" s="144"/>
      <c r="C81" s="144"/>
      <c r="D81" s="144"/>
    </row>
    <row r="82" spans="1:4" s="183" customFormat="1" ht="12.75">
      <c r="A82" s="152" t="s">
        <v>79</v>
      </c>
      <c r="B82" s="144"/>
      <c r="C82" s="144"/>
      <c r="D82" s="144"/>
    </row>
    <row r="83" spans="1:4" s="183" customFormat="1" ht="12.75">
      <c r="A83" s="152" t="s">
        <v>80</v>
      </c>
      <c r="B83" s="144"/>
      <c r="C83" s="144"/>
      <c r="D83" s="144"/>
    </row>
    <row r="84" spans="1:4" s="183" customFormat="1" ht="12.75">
      <c r="A84" s="152" t="s">
        <v>81</v>
      </c>
      <c r="B84" s="144"/>
      <c r="C84" s="144"/>
      <c r="D84" s="144"/>
    </row>
    <row r="85" spans="1:4" s="183" customFormat="1" ht="12.75">
      <c r="A85" s="152"/>
      <c r="B85" s="144"/>
      <c r="C85" s="144"/>
      <c r="D85" s="144"/>
    </row>
    <row r="86" spans="1:4" s="183" customFormat="1" ht="12.75">
      <c r="A86" s="153" t="s">
        <v>99</v>
      </c>
      <c r="B86" s="144"/>
      <c r="C86" s="144"/>
      <c r="D86" s="144"/>
    </row>
  </sheetData>
  <sheetProtection/>
  <mergeCells count="18">
    <mergeCell ref="M3:O3"/>
    <mergeCell ref="M5:O5"/>
    <mergeCell ref="A73:C73"/>
    <mergeCell ref="G2:I2"/>
    <mergeCell ref="J2:L2"/>
    <mergeCell ref="G3:I3"/>
    <mergeCell ref="J3:L3"/>
    <mergeCell ref="D3:F3"/>
    <mergeCell ref="D5:F5"/>
    <mergeCell ref="G5:I5"/>
    <mergeCell ref="J5:L5"/>
    <mergeCell ref="A2:C2"/>
    <mergeCell ref="A79:D79"/>
    <mergeCell ref="A80:C80"/>
    <mergeCell ref="A74:C74"/>
    <mergeCell ref="A75:C75"/>
    <mergeCell ref="A76:C76"/>
    <mergeCell ref="A78:C78"/>
  </mergeCells>
  <hyperlinks>
    <hyperlink ref="A3" location="Bienvenue!A1" display="Onglet Bienvenue"/>
    <hyperlink ref="B3" location="'Critères géographiques'!A1" display="Onglet &quot;Critères géographique&quot;, pour vous aidez à définir des priorités dans vos zones de recherches"/>
    <hyperlink ref="C3" location="'Maison sans dépendances'!A1" display="'Maison sans dépendances'!A1"/>
    <hyperlink ref="A2:C2" r:id="rId1" display="http://www.mamaisondecharme.com/"/>
    <hyperlink ref="A73" r:id="rId2" display="Annonces Fermes et Longères"/>
    <hyperlink ref="A74" r:id="rId3" display="Annonces Maisons de Charme"/>
    <hyperlink ref="A75" r:id="rId4" display="Annonces Demeures de Caractère"/>
    <hyperlink ref="A76" r:id="rId5" display="Annonces Propriétés et Domaines"/>
    <hyperlink ref="A78" r:id="rId6" display="Mon projet immo : Où s'installer ?"/>
    <hyperlink ref="A79" r:id="rId7" display="Mon projet immo : Les critères de sélection"/>
    <hyperlink ref="A80" r:id="rId8" display="Mon projet immo : Plan de financement"/>
    <hyperlink ref="A82" r:id="rId9" display="Nous connaître"/>
    <hyperlink ref="A83" r:id="rId10" display="Le Label Qualité"/>
    <hyperlink ref="A84" r:id="rId11" display="Contact"/>
  </hyperlinks>
  <printOptions/>
  <pageMargins left="0.75" right="0.75" top="1" bottom="1" header="0.4921259845" footer="0.4921259845"/>
  <pageSetup horizontalDpi="600" verticalDpi="600" orientation="portrait" paperSize="9" r:id="rId13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 RECOPE</dc:creator>
  <cp:keywords/>
  <dc:description/>
  <cp:lastModifiedBy>224165</cp:lastModifiedBy>
  <cp:lastPrinted>2008-02-14T18:01:09Z</cp:lastPrinted>
  <dcterms:created xsi:type="dcterms:W3CDTF">2006-03-05T14:50:47Z</dcterms:created>
  <dcterms:modified xsi:type="dcterms:W3CDTF">2008-03-20T10:43:46Z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-1878755821</vt:i4>
  </property>
  <property fmtid="{D5CDD505-2E9C-101B-9397-08002B2CF9AE}" pid="3" name="_EmailSubject">
    <vt:lpwstr/>
  </property>
  <property fmtid="{D5CDD505-2E9C-101B-9397-08002B2CF9AE}" pid="4" name="_AuthorEmail">
    <vt:lpwstr>cyal.du.plessis@9online.fr</vt:lpwstr>
  </property>
  <property fmtid="{D5CDD505-2E9C-101B-9397-08002B2CF9AE}" pid="5" name="_AuthorEmailDisplayName">
    <vt:lpwstr>Cyril et Anne-Laure du PLESSIS</vt:lpwstr>
  </property>
  <property fmtid="{D5CDD505-2E9C-101B-9397-08002B2CF9AE}" pid="6" name="_ReviewingToolsShownOnce">
    <vt:lpwstr/>
  </property>
</Properties>
</file>